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igitalPublishingTeam/Shared Documents/Design studio/WEBSITE/Publications 2025/Regulatory advice 3 How to register with the OfS/"/>
    </mc:Choice>
  </mc:AlternateContent>
  <xr:revisionPtr revIDLastSave="0" documentId="8_{AFE6EFEE-6C7E-4835-8671-7C3E8B7BF535}" xr6:coauthVersionLast="47" xr6:coauthVersionMax="47" xr10:uidLastSave="{00000000-0000-0000-0000-000000000000}"/>
  <workbookProtection workbookAlgorithmName="SHA-512" workbookHashValue="lbw05z76b12lGR12Uc13eZQNNmXMN/UoW9bZDBv2HvJQFa1VtgsCz3iO2wzfdcFsHtRipz8vBeNB6kGgh5R6GA==" workbookSaltValue="0453VmbEDZwx+s45cxnFOA==" workbookSpinCount="100000" lockStructure="1"/>
  <bookViews>
    <workbookView xWindow="-110" yWindow="-110" windowWidth="22780" windowHeight="14540" tabRatio="712" xr2:uid="{00000000-000D-0000-FFFF-FFFF00000000}"/>
  </bookViews>
  <sheets>
    <sheet name="Financial Tables" sheetId="1" r:id="rId1"/>
    <sheet name="Scenario Planning" sheetId="20" r:id="rId2"/>
    <sheet name="Validation" sheetId="2" r:id="rId3"/>
  </sheets>
  <definedNames>
    <definedName name="allyears_datacols">'Financial Tables'!#REF!</definedName>
    <definedName name="allyears_rowtag">'Financial Tables'!$K$14</definedName>
    <definedName name="allyears_rowvar">'Financial Tables'!$K$13</definedName>
    <definedName name="allyears_y3_datacol">'Financial Tables'!#REF!</definedName>
    <definedName name="allyears_y3_rowtag">'Financial Tables'!$K$10</definedName>
    <definedName name="fin_all_datacols">'Financial Tables'!#REF!</definedName>
    <definedName name="fin_all_rowtags1">'Financial Tables'!#REF!</definedName>
    <definedName name="fin_all_rowtags10">'Financial Tables'!#REF!</definedName>
    <definedName name="fin_all_rowtags11">'Financial Tables'!#REF!</definedName>
    <definedName name="fin_all_rowtags12">'Financial Tables'!#REF!</definedName>
    <definedName name="fin_all_rowtags13">'Financial Tables'!#REF!</definedName>
    <definedName name="fin_all_rowtags14">'Financial Tables'!#REF!</definedName>
    <definedName name="fin_all_rowtags15">'Financial Tables'!#REF!</definedName>
    <definedName name="fin_all_rowtags16">'Financial Tables'!#REF!</definedName>
    <definedName name="fin_all_rowtags17">'Financial Tables'!#REF!</definedName>
    <definedName name="fin_all_rowtags18">'Financial Tables'!#REF!</definedName>
    <definedName name="fin_all_rowtags19">'Financial Tables'!#REF!</definedName>
    <definedName name="fin_all_rowtags2">'Financial Tables'!#REF!</definedName>
    <definedName name="fin_all_rowtags20">'Financial Tables'!#REF!</definedName>
    <definedName name="fin_all_rowtags21">'Financial Tables'!#REF!</definedName>
    <definedName name="fin_all_rowtags22">'Financial Tables'!#REF!</definedName>
    <definedName name="fin_all_rowtags23">'Financial Tables'!#REF!</definedName>
    <definedName name="fin_all_rowtags3">'Financial Tables'!#REF!</definedName>
    <definedName name="fin_all_rowtags4">'Financial Tables'!#REF!</definedName>
    <definedName name="fin_all_rowtags5">'Financial Tables'!#REF!</definedName>
    <definedName name="fin_all_rowtags6">'Financial Tables'!#REF!</definedName>
    <definedName name="fin_all_rowtags7">'Financial Tables'!#REF!</definedName>
    <definedName name="fin_all_rowtags8">'Financial Tables'!#REF!</definedName>
    <definedName name="fin_all_rowtags9">'Financial Tables'!#REF!</definedName>
    <definedName name="fin_all_rowvars">'Financial Tables'!#REF!</definedName>
    <definedName name="_xlnm.Print_Area" localSheetId="0">'Financial Tables'!$A$1:$J$131</definedName>
    <definedName name="Provider">'Financial Tables'!#REF!</definedName>
    <definedName name="UKPRN">'Financial Tables'!#REF!</definedName>
    <definedName name="val_failed">Validation!$H$10</definedName>
    <definedName name="val_warning">Validation!$H$11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6" i="20" s="1"/>
  <c r="C14" i="1"/>
  <c r="A6" i="2" l="1"/>
  <c r="C51" i="20" l="1"/>
  <c r="D51" i="20"/>
  <c r="C52" i="20"/>
  <c r="D52" i="20"/>
  <c r="C53" i="20"/>
  <c r="D53" i="20"/>
  <c r="C54" i="20"/>
  <c r="D54" i="20"/>
  <c r="C55" i="20"/>
  <c r="D55" i="20"/>
  <c r="C56" i="20"/>
  <c r="D56" i="20"/>
  <c r="C57" i="20"/>
  <c r="D57" i="20"/>
  <c r="C58" i="20"/>
  <c r="D58" i="20"/>
  <c r="E59" i="20"/>
  <c r="F59" i="20"/>
  <c r="G59" i="20"/>
  <c r="H59" i="20"/>
  <c r="C64" i="20"/>
  <c r="D64" i="20"/>
  <c r="C65" i="20"/>
  <c r="D65" i="20"/>
  <c r="C66" i="20"/>
  <c r="D66" i="20"/>
  <c r="C67" i="20"/>
  <c r="D67" i="20"/>
  <c r="C68" i="20"/>
  <c r="D68" i="20"/>
  <c r="E69" i="20"/>
  <c r="F69" i="20"/>
  <c r="G69" i="20"/>
  <c r="H69" i="20"/>
  <c r="C72" i="20"/>
  <c r="D72" i="20"/>
  <c r="C73" i="20"/>
  <c r="D73" i="20"/>
  <c r="C74" i="20"/>
  <c r="D74" i="20"/>
  <c r="C75" i="20"/>
  <c r="D75" i="20"/>
  <c r="C76" i="20"/>
  <c r="D76" i="20"/>
  <c r="C77" i="20"/>
  <c r="D77" i="20"/>
  <c r="E78" i="20"/>
  <c r="F78" i="20"/>
  <c r="G78" i="20"/>
  <c r="H78" i="20"/>
  <c r="C80" i="20"/>
  <c r="D80" i="20"/>
  <c r="C84" i="20"/>
  <c r="D84" i="20"/>
  <c r="F82" i="20" l="1"/>
  <c r="H82" i="20"/>
  <c r="E82" i="20"/>
  <c r="G82" i="20"/>
  <c r="D14" i="2" l="1"/>
  <c r="C125" i="1"/>
  <c r="D125" i="1"/>
  <c r="E125" i="1"/>
  <c r="F125" i="1"/>
  <c r="G125" i="1"/>
  <c r="H125" i="1"/>
  <c r="I125" i="1"/>
  <c r="J125" i="1"/>
  <c r="C99" i="1"/>
  <c r="C91" i="1"/>
  <c r="C82" i="1"/>
  <c r="C50" i="1"/>
  <c r="C41" i="1"/>
  <c r="C29" i="1"/>
  <c r="C24" i="1"/>
  <c r="K19" i="1" s="1"/>
  <c r="I130" i="1" l="1"/>
  <c r="F50" i="2" s="1"/>
  <c r="J130" i="1"/>
  <c r="H130" i="1"/>
  <c r="G130" i="1"/>
  <c r="F130" i="1"/>
  <c r="E130" i="1"/>
  <c r="C130" i="1"/>
  <c r="D130" i="1"/>
  <c r="C93" i="1"/>
  <c r="C52" i="1"/>
  <c r="C12" i="20"/>
  <c r="C56" i="1" l="1"/>
  <c r="F39" i="20"/>
  <c r="G39" i="20"/>
  <c r="H39" i="20"/>
  <c r="E39" i="20"/>
  <c r="F30" i="20"/>
  <c r="G30" i="20"/>
  <c r="H30" i="20"/>
  <c r="E30" i="20"/>
  <c r="F20" i="20"/>
  <c r="G20" i="20"/>
  <c r="H20" i="20"/>
  <c r="E20" i="20"/>
  <c r="D45" i="20"/>
  <c r="C45" i="20"/>
  <c r="D41" i="20"/>
  <c r="C41" i="20"/>
  <c r="C34" i="20"/>
  <c r="D34" i="20"/>
  <c r="C35" i="20"/>
  <c r="D35" i="20"/>
  <c r="C36" i="20"/>
  <c r="D36" i="20"/>
  <c r="C37" i="20"/>
  <c r="D37" i="20"/>
  <c r="C38" i="20"/>
  <c r="D38" i="20"/>
  <c r="D33" i="20"/>
  <c r="C33" i="20"/>
  <c r="C26" i="20"/>
  <c r="D26" i="20"/>
  <c r="C27" i="20"/>
  <c r="D27" i="20"/>
  <c r="C28" i="20"/>
  <c r="D28" i="20"/>
  <c r="C29" i="20"/>
  <c r="D29" i="20"/>
  <c r="D25" i="20"/>
  <c r="C25" i="20"/>
  <c r="D12" i="20"/>
  <c r="D13" i="20"/>
  <c r="D14" i="20"/>
  <c r="D15" i="20"/>
  <c r="D16" i="20"/>
  <c r="D17" i="20"/>
  <c r="D18" i="20"/>
  <c r="D19" i="20"/>
  <c r="C18" i="20"/>
  <c r="C19" i="20"/>
  <c r="C17" i="20"/>
  <c r="C13" i="20"/>
  <c r="C14" i="20"/>
  <c r="C15" i="20"/>
  <c r="C16" i="20"/>
  <c r="G43" i="20" l="1"/>
  <c r="C60" i="1"/>
  <c r="E43" i="20"/>
  <c r="F43" i="20"/>
  <c r="H43" i="20"/>
  <c r="E14" i="1"/>
  <c r="C49" i="20" s="1"/>
  <c r="F39" i="2"/>
  <c r="D39" i="2" s="1"/>
  <c r="F32" i="2"/>
  <c r="D32" i="2" s="1"/>
  <c r="F30" i="2"/>
  <c r="D30" i="2" s="1"/>
  <c r="D14" i="1" l="1"/>
  <c r="C10" i="20"/>
  <c r="J14" i="1"/>
  <c r="H49" i="20" s="1"/>
  <c r="I14" i="1"/>
  <c r="G49" i="20" s="1"/>
  <c r="H14" i="1"/>
  <c r="F49" i="20" s="1"/>
  <c r="G14" i="1"/>
  <c r="E49" i="20" s="1"/>
  <c r="F14" i="1"/>
  <c r="D49" i="20" s="1"/>
  <c r="F10" i="20" l="1"/>
  <c r="E10" i="20"/>
  <c r="G10" i="20"/>
  <c r="D10" i="20"/>
  <c r="H10" i="20"/>
  <c r="J34" i="1"/>
  <c r="J114" i="1"/>
  <c r="J108" i="1"/>
  <c r="J99" i="1"/>
  <c r="J91" i="1"/>
  <c r="J82" i="1"/>
  <c r="J72" i="1"/>
  <c r="J50" i="1"/>
  <c r="J41" i="1"/>
  <c r="J29" i="1"/>
  <c r="J24" i="1"/>
  <c r="R19" i="1" s="1"/>
  <c r="J93" i="1" l="1"/>
  <c r="J116" i="1"/>
  <c r="J52" i="1"/>
  <c r="J67" i="1"/>
  <c r="J121" i="1"/>
  <c r="J103" i="1" l="1"/>
  <c r="J56" i="1"/>
  <c r="J60" i="1" l="1"/>
  <c r="C34" i="1"/>
  <c r="I24" i="1" l="1"/>
  <c r="Q19" i="1" s="1"/>
  <c r="H24" i="1"/>
  <c r="P19" i="1" s="1"/>
  <c r="G24" i="1"/>
  <c r="O19" i="1" s="1"/>
  <c r="F24" i="1"/>
  <c r="N19" i="1" s="1"/>
  <c r="E24" i="1"/>
  <c r="M19" i="1" s="1"/>
  <c r="C59" i="20" l="1"/>
  <c r="D59" i="20"/>
  <c r="D20" i="20"/>
  <c r="C20" i="20"/>
  <c r="E50" i="1"/>
  <c r="C78" i="20" l="1"/>
  <c r="C39" i="20"/>
  <c r="E29" i="1"/>
  <c r="E121" i="1"/>
  <c r="C61" i="20" l="1"/>
  <c r="C22" i="20"/>
  <c r="E67" i="1"/>
  <c r="E34" i="1"/>
  <c r="E41" i="1" l="1"/>
  <c r="E114" i="1"/>
  <c r="E108" i="1"/>
  <c r="E99" i="1"/>
  <c r="E91" i="1"/>
  <c r="E82" i="1"/>
  <c r="E72" i="1"/>
  <c r="C69" i="20" l="1"/>
  <c r="C30" i="20"/>
  <c r="E116" i="1"/>
  <c r="E93" i="1"/>
  <c r="E103" i="1" l="1"/>
  <c r="F29" i="1" l="1"/>
  <c r="G29" i="1"/>
  <c r="H29" i="1"/>
  <c r="I29" i="1"/>
  <c r="D61" i="20" l="1"/>
  <c r="D22" i="20"/>
  <c r="E52" i="1"/>
  <c r="E56" i="1" l="1"/>
  <c r="C82" i="20" s="1"/>
  <c r="C114" i="1"/>
  <c r="D24" i="1"/>
  <c r="L19" i="1" s="1"/>
  <c r="D50" i="1"/>
  <c r="D29" i="1"/>
  <c r="C108" i="1"/>
  <c r="D108" i="1"/>
  <c r="D99" i="1"/>
  <c r="D72" i="1"/>
  <c r="D82" i="1"/>
  <c r="C72" i="1"/>
  <c r="D91" i="1"/>
  <c r="D114" i="1"/>
  <c r="D41" i="1"/>
  <c r="H15" i="2"/>
  <c r="C43" i="20" l="1"/>
  <c r="F21" i="2"/>
  <c r="D21" i="2" s="1"/>
  <c r="E60" i="1"/>
  <c r="M118" i="1" s="1"/>
  <c r="C103" i="1"/>
  <c r="F23" i="2"/>
  <c r="D23" i="2" s="1"/>
  <c r="C116" i="1"/>
  <c r="H33" i="2"/>
  <c r="I33" i="2" s="1"/>
  <c r="D52" i="1"/>
  <c r="D116" i="1"/>
  <c r="D93" i="1"/>
  <c r="D56" i="1" l="1"/>
  <c r="H31" i="2"/>
  <c r="I31" i="2" s="1"/>
  <c r="D103" i="1"/>
  <c r="H40" i="2"/>
  <c r="I40" i="2" s="1"/>
  <c r="D60" i="1" l="1"/>
  <c r="L118" i="1" s="1"/>
  <c r="F16" i="2"/>
  <c r="D16" i="2" s="1"/>
  <c r="I15" i="2"/>
  <c r="I72" i="1"/>
  <c r="I82" i="1"/>
  <c r="I91" i="1"/>
  <c r="I99" i="1"/>
  <c r="I108" i="1"/>
  <c r="I114" i="1"/>
  <c r="R118" i="1" s="1"/>
  <c r="I50" i="1"/>
  <c r="I41" i="1"/>
  <c r="H17" i="2" l="1"/>
  <c r="I17" i="2" s="1"/>
  <c r="D50" i="2"/>
  <c r="I93" i="1"/>
  <c r="I52" i="1"/>
  <c r="I116" i="1"/>
  <c r="D12" i="2"/>
  <c r="I56" i="1" l="1"/>
  <c r="H13" i="2"/>
  <c r="I103" i="1"/>
  <c r="F114" i="1"/>
  <c r="G114" i="1"/>
  <c r="H114" i="1"/>
  <c r="F108" i="1"/>
  <c r="G108" i="1"/>
  <c r="H108" i="1"/>
  <c r="F99" i="1"/>
  <c r="G99" i="1"/>
  <c r="H99" i="1"/>
  <c r="F91" i="1"/>
  <c r="G91" i="1"/>
  <c r="H91" i="1"/>
  <c r="F82" i="1"/>
  <c r="G82" i="1"/>
  <c r="H82" i="1"/>
  <c r="F72" i="1"/>
  <c r="G72" i="1"/>
  <c r="H72" i="1"/>
  <c r="F50" i="1"/>
  <c r="G50" i="1"/>
  <c r="H50" i="1"/>
  <c r="F41" i="1"/>
  <c r="G41" i="1"/>
  <c r="H41" i="1"/>
  <c r="D69" i="20" l="1"/>
  <c r="D78" i="20"/>
  <c r="I60" i="1"/>
  <c r="Q118" i="1" s="1"/>
  <c r="D39" i="20"/>
  <c r="D30" i="20"/>
  <c r="F43" i="2"/>
  <c r="D43" i="2" s="1"/>
  <c r="I13" i="2"/>
  <c r="H52" i="1"/>
  <c r="F52" i="1"/>
  <c r="H93" i="1"/>
  <c r="F93" i="1"/>
  <c r="G52" i="1"/>
  <c r="G93" i="1"/>
  <c r="H116" i="1"/>
  <c r="F116" i="1"/>
  <c r="G116" i="1"/>
  <c r="G56" i="1" l="1"/>
  <c r="F56" i="1"/>
  <c r="D82" i="20" s="1"/>
  <c r="H56" i="1"/>
  <c r="H44" i="2"/>
  <c r="I44" i="2" s="1"/>
  <c r="F52" i="2"/>
  <c r="D52" i="2" s="1"/>
  <c r="H22" i="2"/>
  <c r="H24" i="2"/>
  <c r="I24" i="2" s="1"/>
  <c r="F103" i="1"/>
  <c r="H103" i="1"/>
  <c r="G103" i="1"/>
  <c r="H60" i="1" l="1"/>
  <c r="P118" i="1" s="1"/>
  <c r="F60" i="1"/>
  <c r="N118" i="1" s="1"/>
  <c r="G60" i="1"/>
  <c r="O118" i="1" s="1"/>
  <c r="F37" i="2"/>
  <c r="D37" i="2" s="1"/>
  <c r="D43" i="20"/>
  <c r="F41" i="2"/>
  <c r="D41" i="2" s="1"/>
  <c r="I22" i="2"/>
  <c r="F28" i="2" l="1"/>
  <c r="D28" i="2" s="1"/>
  <c r="H38" i="2"/>
  <c r="H42" i="2"/>
  <c r="I42" i="2" s="1"/>
  <c r="H53" i="2"/>
  <c r="I53" i="2" s="1"/>
  <c r="H29" i="2" l="1"/>
  <c r="F45" i="2"/>
  <c r="D45" i="2" s="1"/>
  <c r="I34" i="1"/>
  <c r="H34" i="1"/>
  <c r="G34" i="1"/>
  <c r="F121" i="1"/>
  <c r="C67" i="1"/>
  <c r="I38" i="2"/>
  <c r="D121" i="1"/>
  <c r="G121" i="1"/>
  <c r="H121" i="1"/>
  <c r="I67" i="1"/>
  <c r="C121" i="1"/>
  <c r="G67" i="1"/>
  <c r="H67" i="1"/>
  <c r="F34" i="1"/>
  <c r="F67" i="1"/>
  <c r="I121" i="1"/>
  <c r="D67" i="1"/>
  <c r="D34" i="1"/>
  <c r="I29" i="2" l="1"/>
  <c r="H46" i="2"/>
  <c r="I46" i="2" s="1"/>
  <c r="H51" i="2"/>
  <c r="H10" i="2" l="1"/>
  <c r="I51" i="2"/>
  <c r="H11" i="2" l="1"/>
  <c r="A8" i="1" s="1"/>
  <c r="A8" i="2" l="1"/>
</calcChain>
</file>

<file path=xl/sharedStrings.xml><?xml version="1.0" encoding="utf-8"?>
<sst xmlns="http://schemas.openxmlformats.org/spreadsheetml/2006/main" count="485" uniqueCount="178">
  <si>
    <t>Table 1 : Key contextual data</t>
  </si>
  <si>
    <t>Year 1</t>
  </si>
  <si>
    <t>Year2</t>
  </si>
  <si>
    <t>Audited data</t>
  </si>
  <si>
    <t>Forecast data</t>
  </si>
  <si>
    <t>Financial year ending:</t>
  </si>
  <si>
    <t>Total</t>
  </si>
  <si>
    <t>FTE</t>
  </si>
  <si>
    <t>Table 2: Income and expenditure</t>
  </si>
  <si>
    <t>Table 4: Cash flow statement</t>
  </si>
  <si>
    <t>Year1</t>
  </si>
  <si>
    <t>Workbook</t>
  </si>
  <si>
    <t>total number of validation failures</t>
  </si>
  <si>
    <t>Year 2</t>
  </si>
  <si>
    <t>Year3</t>
  </si>
  <si>
    <t>Year4</t>
  </si>
  <si>
    <t>Year5</t>
  </si>
  <si>
    <t>Year6</t>
  </si>
  <si>
    <t>Year 5</t>
  </si>
  <si>
    <t>Year 6</t>
  </si>
  <si>
    <t>If you have a genuine reason for failing any of the above validation checks please give details below.</t>
  </si>
  <si>
    <t>Year7</t>
  </si>
  <si>
    <t>Year 7</t>
  </si>
  <si>
    <t>Date of most recent financial year end (which you have audited accounts for):</t>
  </si>
  <si>
    <t>Explanation</t>
  </si>
  <si>
    <t>£s</t>
  </si>
  <si>
    <t>Average fee per students (for validation £s not £000s)</t>
  </si>
  <si>
    <t>If you have checked your workbook is completed in pounds please confirm here:</t>
  </si>
  <si>
    <t>Expected reserves</t>
  </si>
  <si>
    <t>Validation check (please select from drop down)</t>
  </si>
  <si>
    <t>total number of validation warnings</t>
  </si>
  <si>
    <t>1a</t>
  </si>
  <si>
    <t>1b</t>
  </si>
  <si>
    <t>1c</t>
  </si>
  <si>
    <t>2a</t>
  </si>
  <si>
    <t>2b</t>
  </si>
  <si>
    <t>OfS Registration Financial Tables - Validation</t>
  </si>
  <si>
    <t>Year 8</t>
  </si>
  <si>
    <t>Year8</t>
  </si>
  <si>
    <t>OfS Registration Financial Tables</t>
  </si>
  <si>
    <t>Scenario 1</t>
  </si>
  <si>
    <t>Total student FTE</t>
  </si>
  <si>
    <t>Total income</t>
  </si>
  <si>
    <t>Total expenditure</t>
  </si>
  <si>
    <t>Scenario 2</t>
  </si>
  <si>
    <t>OfS Registration Financial Tables - Scenario Planning</t>
  </si>
  <si>
    <t>Table 3: Statement of financial position</t>
  </si>
  <si>
    <t>1d</t>
  </si>
  <si>
    <t>1e</t>
  </si>
  <si>
    <t>1f</t>
  </si>
  <si>
    <t>1g</t>
  </si>
  <si>
    <t>1h</t>
  </si>
  <si>
    <t>UK FT UG student FTE</t>
  </si>
  <si>
    <t>UK FT PG student FTE</t>
  </si>
  <si>
    <t>UK PT UG student FTE</t>
  </si>
  <si>
    <t>UK PT PG student FTE</t>
  </si>
  <si>
    <t>UK non-HE student FTE</t>
  </si>
  <si>
    <t>Non-UK UG student FTE</t>
  </si>
  <si>
    <t>Non-UK PG student FTE</t>
  </si>
  <si>
    <t>Non-UK non-HE student FTE</t>
  </si>
  <si>
    <t>Academic staff</t>
  </si>
  <si>
    <t>Administrative and management staff</t>
  </si>
  <si>
    <t>Income and expenditure</t>
  </si>
  <si>
    <t>Income from public funders</t>
  </si>
  <si>
    <t>Income from UK students</t>
  </si>
  <si>
    <t>Income from non-UK students</t>
  </si>
  <si>
    <t>Other income</t>
  </si>
  <si>
    <t>Interest and endowment income</t>
  </si>
  <si>
    <t>Staff costs</t>
  </si>
  <si>
    <t>Directors/trustees remuneration</t>
  </si>
  <si>
    <t>Other operating costs</t>
  </si>
  <si>
    <t>Maintenance costs</t>
  </si>
  <si>
    <t>Depreciation</t>
  </si>
  <si>
    <t>Interest and other finance costs</t>
  </si>
  <si>
    <t>2c</t>
  </si>
  <si>
    <t>2d</t>
  </si>
  <si>
    <t>2e</t>
  </si>
  <si>
    <t>2f</t>
  </si>
  <si>
    <t>Taxation</t>
  </si>
  <si>
    <t>Surplus/ (deficit) for the year</t>
  </si>
  <si>
    <t>Other comprehensive income</t>
  </si>
  <si>
    <t>Dividends</t>
  </si>
  <si>
    <t>Intangible assets</t>
  </si>
  <si>
    <t>Tangible assets</t>
  </si>
  <si>
    <t>Investments</t>
  </si>
  <si>
    <t>Endowments</t>
  </si>
  <si>
    <t>3a</t>
  </si>
  <si>
    <t>3b</t>
  </si>
  <si>
    <t>3c</t>
  </si>
  <si>
    <t>3d</t>
  </si>
  <si>
    <t>3e</t>
  </si>
  <si>
    <t>Stock</t>
  </si>
  <si>
    <t>Current debtors (excluding loans to directors)</t>
  </si>
  <si>
    <t>Loans to directors</t>
  </si>
  <si>
    <t>Short-term investments</t>
  </si>
  <si>
    <t>Cash at bank and in hand</t>
  </si>
  <si>
    <t>4a</t>
  </si>
  <si>
    <t>4b</t>
  </si>
  <si>
    <t>4c</t>
  </si>
  <si>
    <t>4d</t>
  </si>
  <si>
    <t>4e</t>
  </si>
  <si>
    <t>4f</t>
  </si>
  <si>
    <t>Deferred fees</t>
  </si>
  <si>
    <t>Other creditors</t>
  </si>
  <si>
    <t>Tax and social security costs</t>
  </si>
  <si>
    <t>Current portion of long-term liability</t>
  </si>
  <si>
    <t>Loan from directors</t>
  </si>
  <si>
    <t>Overdraft</t>
  </si>
  <si>
    <t>6a</t>
  </si>
  <si>
    <t>6b</t>
  </si>
  <si>
    <t>6c</t>
  </si>
  <si>
    <t>Borrowing</t>
  </si>
  <si>
    <t>Other liabilities</t>
  </si>
  <si>
    <t>9a</t>
  </si>
  <si>
    <t>9b</t>
  </si>
  <si>
    <t>Permanent endowments</t>
  </si>
  <si>
    <t>Provisions for liabilities and charges</t>
  </si>
  <si>
    <t>Expendable endowments</t>
  </si>
  <si>
    <t>10a</t>
  </si>
  <si>
    <t>10b</t>
  </si>
  <si>
    <t>10c</t>
  </si>
  <si>
    <t>Share capital</t>
  </si>
  <si>
    <t>Other reserves</t>
  </si>
  <si>
    <t>Total funds</t>
  </si>
  <si>
    <t>Taxation paid</t>
  </si>
  <si>
    <t>Net cash inflow/(outflow) from operating activities</t>
  </si>
  <si>
    <t>Net cash inflow/(outflow) from investing activities</t>
  </si>
  <si>
    <t>Dividends paid</t>
  </si>
  <si>
    <t>2g</t>
  </si>
  <si>
    <t>3f</t>
  </si>
  <si>
    <t>4g</t>
  </si>
  <si>
    <t>6d</t>
  </si>
  <si>
    <t>9c</t>
  </si>
  <si>
    <t>10d</t>
  </si>
  <si>
    <t>Income</t>
  </si>
  <si>
    <t>Total staff FTE</t>
  </si>
  <si>
    <t>Expenditure</t>
  </si>
  <si>
    <t>Fixed assets</t>
  </si>
  <si>
    <t>Current assets</t>
  </si>
  <si>
    <t>Liabilities falling due within one year</t>
  </si>
  <si>
    <t>Liabilities falling due after one year</t>
  </si>
  <si>
    <t>Reserves</t>
  </si>
  <si>
    <t>Surplus/(deficit) before tax</t>
  </si>
  <si>
    <t>Surplus/(deficit) for the year</t>
  </si>
  <si>
    <t>Surplus/(deficit) to be transferred to reserves before dividends</t>
  </si>
  <si>
    <t>Net current assets/(liabilities)</t>
  </si>
  <si>
    <t>Net total assets/(liabilities)</t>
  </si>
  <si>
    <t>Net cash inflow/(outflow) from operating activities before tax</t>
  </si>
  <si>
    <t>Net cash inflow/(outflow) from financing activities excluding dividends</t>
  </si>
  <si>
    <t>Net increase/(decrease) in cash in year</t>
  </si>
  <si>
    <t>Staff numbers (including hourly paid/contractors)</t>
  </si>
  <si>
    <t>Last audited year
Year 3</t>
  </si>
  <si>
    <t>Current year
Year 4</t>
  </si>
  <si>
    <t>Student numbers</t>
  </si>
  <si>
    <t>Total staff FTE including hourly paid contractors</t>
  </si>
  <si>
    <t>Fee income from UK students</t>
  </si>
  <si>
    <t>Fee income from non-UK students</t>
  </si>
  <si>
    <t xml:space="preserve">Cash at bank and in hand </t>
  </si>
  <si>
    <t>Please ensure student numbers are completed for all years.</t>
  </si>
  <si>
    <t>Please ensure staff numbers are completed for all years.</t>
  </si>
  <si>
    <t>Please ensure you have completed Table 2: Income and expenditure for all years.</t>
  </si>
  <si>
    <t>Dividends (Table 2 row 8) should be not be positive.</t>
  </si>
  <si>
    <t>If you have Non-UK students (Table 1 row 1f, 1g, 1h) then you should have fee income from Non-UK students (Table 2 row 1c) and vice versa.</t>
  </si>
  <si>
    <t>Please ensure you have completed Table 3: Statement of financial position for all years.</t>
  </si>
  <si>
    <t>Please ensure you have entered intangible assets (Table 3 row 1a) and tangible assets (Table 3 row 1b) in the correct rows for each year.</t>
  </si>
  <si>
    <t>Endowments (Table 3 row 2) should equal total endowments (Table 3 row 9) for each year.</t>
  </si>
  <si>
    <t>Please ensure you have completed Table 4: Cash flow statement for all years.</t>
  </si>
  <si>
    <t>We would not expect surplus /(deficit) before tax (Table 2 row 3) to equal net cash inflow/(outflow) from operating activities before tax (Table 4 row 1).</t>
  </si>
  <si>
    <t>The workbook should be completed in £s (not £000s).</t>
  </si>
  <si>
    <t>Options for dropdown</t>
  </si>
  <si>
    <t>Net total assets/(liabilities) (Table 3 row 8) should equal total funds (Table 3 row 11) for all years.</t>
  </si>
  <si>
    <t>Total reserves (Table 3 row 10) should be equal to previous years total reserves (Table 3 row 10) plus surplus/(deficit) to be transferred to reserves after dividends (Table 2 row 7 + row 8).</t>
  </si>
  <si>
    <t>All providers required to complete the Registration Financial Tables will be issued their own bespoke workbook, which will be available to download from the Office for Students portal.</t>
  </si>
  <si>
    <t>This sample workbook shows the full scope of data covered by the Registration Financial Tables.</t>
  </si>
  <si>
    <r>
      <t xml:space="preserve">You </t>
    </r>
    <r>
      <rPr>
        <b/>
        <sz val="12"/>
        <color theme="1"/>
        <rFont val="Arial"/>
        <family val="2"/>
      </rPr>
      <t>SHOULD NOT USE</t>
    </r>
    <r>
      <rPr>
        <sz val="12"/>
        <color theme="1"/>
        <rFont val="Arial"/>
        <family val="2"/>
      </rPr>
      <t xml:space="preserve"> this sample workbook for your submission, and you </t>
    </r>
    <r>
      <rPr>
        <b/>
        <sz val="12"/>
        <color theme="1"/>
        <rFont val="Arial"/>
        <family val="2"/>
      </rPr>
      <t xml:space="preserve">WILL NOT </t>
    </r>
    <r>
      <rPr>
        <sz val="12"/>
        <color theme="1"/>
        <rFont val="Arial"/>
        <family val="2"/>
      </rPr>
      <t>be able to submit it to the portal.</t>
    </r>
  </si>
  <si>
    <t>1i</t>
  </si>
  <si>
    <t>You must complete the date of the most recent financial year end (cell C10 of Financial Tables).</t>
  </si>
  <si>
    <t>The date of your last audited accounts (cell C10 of Financial Tables) must occur in the past.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</si>
</sst>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yy;@"/>
  </numFmts>
  <fonts count="30" x14ac:knownFonts="1"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6"/>
      <color theme="1"/>
      <name val="Arial"/>
      <family val="2"/>
      <scheme val="minor"/>
    </font>
    <font>
      <b/>
      <sz val="16"/>
      <name val="Arial"/>
      <family val="2"/>
      <scheme val="minor"/>
    </font>
    <font>
      <b/>
      <sz val="16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Arial"/>
      <family val="2"/>
      <scheme val="minor"/>
    </font>
    <font>
      <b/>
      <sz val="10.5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b/>
      <sz val="10.5"/>
      <color rgb="FFFF0000"/>
      <name val="Arial"/>
      <family val="2"/>
    </font>
    <font>
      <sz val="10.5"/>
      <color rgb="FF0000FF"/>
      <name val="Arial"/>
      <family val="2"/>
    </font>
    <font>
      <b/>
      <sz val="10.5"/>
      <color theme="0"/>
      <name val="Arial"/>
      <family val="2"/>
    </font>
    <font>
      <sz val="10.5"/>
      <color rgb="FFFF0000"/>
      <name val="Arial"/>
      <family val="2"/>
    </font>
    <font>
      <b/>
      <sz val="10.5"/>
      <name val="Arial"/>
      <family val="2"/>
      <scheme val="minor"/>
    </font>
    <font>
      <sz val="10.5"/>
      <color theme="1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0.5"/>
      <color theme="0"/>
      <name val="Arial"/>
      <family val="2"/>
      <scheme val="minor"/>
    </font>
    <font>
      <sz val="10.5"/>
      <name val="Arial"/>
      <family val="2"/>
      <scheme val="minor"/>
    </font>
    <font>
      <sz val="10.5"/>
      <color rgb="FF0000FF"/>
      <name val="Arial"/>
      <family val="2"/>
      <scheme val="minor"/>
    </font>
    <font>
      <b/>
      <sz val="10.5"/>
      <color theme="9"/>
      <name val="Arial"/>
      <family val="2"/>
      <scheme val="minor"/>
    </font>
    <font>
      <sz val="10.5"/>
      <color theme="0"/>
      <name val="Arial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55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7D2CB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1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 style="thin">
        <color theme="0"/>
      </right>
      <top style="thin">
        <color theme="1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323">
    <xf numFmtId="0" fontId="0" fillId="0" borderId="0" xfId="0"/>
    <xf numFmtId="0" fontId="1" fillId="2" borderId="0" xfId="0" applyFont="1" applyFill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9" fillId="4" borderId="4" xfId="0" applyFont="1" applyFill="1" applyBorder="1"/>
    <xf numFmtId="0" fontId="10" fillId="4" borderId="4" xfId="0" applyFont="1" applyFill="1" applyBorder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Protection="1">
      <protection locked="0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165" fontId="16" fillId="0" borderId="0" xfId="0" applyNumberFormat="1" applyFont="1"/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10" xfId="0" applyFont="1" applyBorder="1" applyAlignment="1">
      <alignment horizontal="right"/>
    </xf>
    <xf numFmtId="0" fontId="12" fillId="0" borderId="0" xfId="0" applyFont="1" applyProtection="1">
      <protection hidden="1"/>
    </xf>
    <xf numFmtId="0" fontId="17" fillId="4" borderId="24" xfId="0" applyFont="1" applyFill="1" applyBorder="1"/>
    <xf numFmtId="0" fontId="17" fillId="4" borderId="0" xfId="0" applyFont="1" applyFill="1"/>
    <xf numFmtId="0" fontId="17" fillId="4" borderId="29" xfId="0" applyFont="1" applyFill="1" applyBorder="1" applyAlignment="1">
      <alignment horizontal="right" wrapText="1"/>
    </xf>
    <xf numFmtId="0" fontId="17" fillId="4" borderId="29" xfId="0" applyFont="1" applyFill="1" applyBorder="1" applyAlignment="1">
      <alignment horizontal="right"/>
    </xf>
    <xf numFmtId="0" fontId="17" fillId="4" borderId="44" xfId="0" applyFont="1" applyFill="1" applyBorder="1" applyAlignment="1">
      <alignment horizontal="right"/>
    </xf>
    <xf numFmtId="0" fontId="17" fillId="4" borderId="25" xfId="0" applyFont="1" applyFill="1" applyBorder="1" applyAlignment="1">
      <alignment horizontal="right"/>
    </xf>
    <xf numFmtId="0" fontId="14" fillId="5" borderId="2" xfId="0" applyFont="1" applyFill="1" applyBorder="1" applyAlignment="1">
      <alignment horizontal="right"/>
    </xf>
    <xf numFmtId="0" fontId="14" fillId="5" borderId="19" xfId="0" applyFont="1" applyFill="1" applyBorder="1"/>
    <xf numFmtId="164" fontId="14" fillId="5" borderId="2" xfId="0" applyNumberFormat="1" applyFont="1" applyFill="1" applyBorder="1" applyAlignment="1">
      <alignment horizontal="right"/>
    </xf>
    <xf numFmtId="49" fontId="14" fillId="5" borderId="2" xfId="0" applyNumberFormat="1" applyFont="1" applyFill="1" applyBorder="1" applyAlignment="1">
      <alignment horizontal="right"/>
    </xf>
    <xf numFmtId="0" fontId="14" fillId="5" borderId="3" xfId="0" applyFont="1" applyFill="1" applyBorder="1" applyAlignment="1">
      <alignment horizontal="right"/>
    </xf>
    <xf numFmtId="0" fontId="12" fillId="0" borderId="31" xfId="0" applyFont="1" applyBorder="1" applyAlignment="1">
      <alignment horizontal="right"/>
    </xf>
    <xf numFmtId="0" fontId="12" fillId="0" borderId="32" xfId="0" applyFont="1" applyBorder="1" applyAlignment="1">
      <alignment horizontal="left" indent="1"/>
    </xf>
    <xf numFmtId="3" fontId="13" fillId="0" borderId="33" xfId="0" applyNumberFormat="1" applyFont="1" applyBorder="1" applyProtection="1">
      <protection locked="0"/>
    </xf>
    <xf numFmtId="3" fontId="13" fillId="0" borderId="34" xfId="0" applyNumberFormat="1" applyFont="1" applyBorder="1" applyProtection="1">
      <protection locked="0"/>
    </xf>
    <xf numFmtId="3" fontId="13" fillId="0" borderId="33" xfId="0" applyNumberFormat="1" applyFont="1" applyBorder="1" applyAlignment="1" applyProtection="1">
      <alignment horizontal="right"/>
      <protection locked="0"/>
    </xf>
    <xf numFmtId="3" fontId="13" fillId="0" borderId="34" xfId="0" applyNumberFormat="1" applyFont="1" applyBorder="1" applyAlignment="1" applyProtection="1">
      <alignment horizontal="right"/>
      <protection locked="0"/>
    </xf>
    <xf numFmtId="2" fontId="13" fillId="0" borderId="0" xfId="0" applyNumberFormat="1" applyFont="1" applyAlignment="1">
      <alignment horizontal="right"/>
    </xf>
    <xf numFmtId="0" fontId="12" fillId="0" borderId="35" xfId="0" applyFont="1" applyBorder="1" applyAlignment="1">
      <alignment horizontal="right"/>
    </xf>
    <xf numFmtId="0" fontId="12" fillId="0" borderId="20" xfId="0" applyFont="1" applyBorder="1" applyAlignment="1">
      <alignment horizontal="left" indent="1"/>
    </xf>
    <xf numFmtId="3" fontId="13" fillId="0" borderId="36" xfId="0" applyNumberFormat="1" applyFont="1" applyBorder="1" applyProtection="1">
      <protection locked="0"/>
    </xf>
    <xf numFmtId="3" fontId="13" fillId="0" borderId="37" xfId="0" applyNumberFormat="1" applyFont="1" applyBorder="1" applyProtection="1">
      <protection locked="0"/>
    </xf>
    <xf numFmtId="3" fontId="13" fillId="0" borderId="36" xfId="0" applyNumberFormat="1" applyFont="1" applyBorder="1" applyAlignment="1" applyProtection="1">
      <alignment horizontal="right"/>
      <protection locked="0"/>
    </xf>
    <xf numFmtId="3" fontId="13" fillId="0" borderId="37" xfId="0" applyNumberFormat="1" applyFont="1" applyBorder="1" applyAlignment="1" applyProtection="1">
      <alignment horizontal="right"/>
      <protection locked="0"/>
    </xf>
    <xf numFmtId="0" fontId="12" fillId="0" borderId="13" xfId="0" applyFont="1" applyBorder="1" applyAlignment="1">
      <alignment horizontal="right"/>
    </xf>
    <xf numFmtId="0" fontId="12" fillId="0" borderId="21" xfId="0" applyFont="1" applyBorder="1" applyAlignment="1">
      <alignment horizontal="left" indent="1"/>
    </xf>
    <xf numFmtId="3" fontId="13" fillId="0" borderId="16" xfId="0" applyNumberFormat="1" applyFont="1" applyBorder="1" applyProtection="1">
      <protection locked="0"/>
    </xf>
    <xf numFmtId="3" fontId="13" fillId="0" borderId="12" xfId="0" applyNumberFormat="1" applyFont="1" applyBorder="1" applyProtection="1">
      <protection locked="0"/>
    </xf>
    <xf numFmtId="3" fontId="13" fillId="0" borderId="16" xfId="0" applyNumberFormat="1" applyFont="1" applyBorder="1" applyAlignment="1" applyProtection="1">
      <alignment horizontal="right"/>
      <protection locked="0"/>
    </xf>
    <xf numFmtId="3" fontId="13" fillId="0" borderId="12" xfId="0" applyNumberFormat="1" applyFont="1" applyBorder="1" applyAlignment="1" applyProtection="1">
      <alignment horizontal="right"/>
      <protection locked="0"/>
    </xf>
    <xf numFmtId="49" fontId="12" fillId="0" borderId="0" xfId="0" applyNumberFormat="1" applyFont="1"/>
    <xf numFmtId="0" fontId="14" fillId="6" borderId="2" xfId="0" applyFont="1" applyFill="1" applyBorder="1" applyAlignment="1">
      <alignment horizontal="right"/>
    </xf>
    <xf numFmtId="0" fontId="14" fillId="6" borderId="19" xfId="0" applyFont="1" applyFill="1" applyBorder="1"/>
    <xf numFmtId="3" fontId="11" fillId="6" borderId="17" xfId="0" applyNumberFormat="1" applyFont="1" applyFill="1" applyBorder="1"/>
    <xf numFmtId="3" fontId="14" fillId="6" borderId="3" xfId="0" applyNumberFormat="1" applyFont="1" applyFill="1" applyBorder="1"/>
    <xf numFmtId="3" fontId="14" fillId="6" borderId="17" xfId="0" applyNumberFormat="1" applyFont="1" applyFill="1" applyBorder="1"/>
    <xf numFmtId="0" fontId="12" fillId="7" borderId="7" xfId="0" applyFont="1" applyFill="1" applyBorder="1" applyAlignment="1">
      <alignment horizontal="right"/>
    </xf>
    <xf numFmtId="0" fontId="12" fillId="7" borderId="0" xfId="0" applyFont="1" applyFill="1"/>
    <xf numFmtId="1" fontId="13" fillId="7" borderId="0" xfId="0" applyNumberFormat="1" applyFont="1" applyFill="1"/>
    <xf numFmtId="1" fontId="12" fillId="7" borderId="2" xfId="0" applyNumberFormat="1" applyFont="1" applyFill="1" applyBorder="1"/>
    <xf numFmtId="1" fontId="12" fillId="7" borderId="0" xfId="0" applyNumberFormat="1" applyFont="1" applyFill="1"/>
    <xf numFmtId="1" fontId="12" fillId="7" borderId="0" xfId="0" applyNumberFormat="1" applyFont="1" applyFill="1" applyAlignment="1">
      <alignment horizontal="right"/>
    </xf>
    <xf numFmtId="1" fontId="12" fillId="7" borderId="8" xfId="0" applyNumberFormat="1" applyFont="1" applyFill="1" applyBorder="1" applyAlignment="1">
      <alignment horizontal="right"/>
    </xf>
    <xf numFmtId="0" fontId="14" fillId="5" borderId="3" xfId="0" applyFont="1" applyFill="1" applyBorder="1"/>
    <xf numFmtId="0" fontId="12" fillId="0" borderId="34" xfId="0" applyFont="1" applyBorder="1" applyAlignment="1">
      <alignment horizontal="right"/>
    </xf>
    <xf numFmtId="0" fontId="12" fillId="0" borderId="34" xfId="0" applyFont="1" applyBorder="1" applyAlignment="1">
      <alignment horizontal="left" indent="1"/>
    </xf>
    <xf numFmtId="3" fontId="13" fillId="0" borderId="38" xfId="0" applyNumberFormat="1" applyFont="1" applyBorder="1" applyProtection="1">
      <protection locked="0"/>
    </xf>
    <xf numFmtId="3" fontId="13" fillId="0" borderId="39" xfId="0" applyNumberFormat="1" applyFont="1" applyBorder="1" applyProtection="1">
      <protection locked="0"/>
    </xf>
    <xf numFmtId="3" fontId="13" fillId="0" borderId="40" xfId="0" applyNumberFormat="1" applyFont="1" applyBorder="1" applyProtection="1">
      <protection locked="0"/>
    </xf>
    <xf numFmtId="3" fontId="13" fillId="0" borderId="39" xfId="0" applyNumberFormat="1" applyFont="1" applyBorder="1" applyAlignment="1" applyProtection="1">
      <alignment horizontal="right"/>
      <protection locked="0"/>
    </xf>
    <xf numFmtId="3" fontId="13" fillId="0" borderId="40" xfId="0" applyNumberFormat="1" applyFont="1" applyBorder="1" applyAlignment="1" applyProtection="1">
      <alignment horizontal="right"/>
      <protection locked="0"/>
    </xf>
    <xf numFmtId="0" fontId="12" fillId="0" borderId="12" xfId="0" applyFont="1" applyBorder="1" applyAlignment="1">
      <alignment horizontal="right"/>
    </xf>
    <xf numFmtId="0" fontId="12" fillId="0" borderId="12" xfId="0" applyFont="1" applyBorder="1" applyAlignment="1">
      <alignment horizontal="left" indent="1"/>
    </xf>
    <xf numFmtId="3" fontId="13" fillId="0" borderId="41" xfId="0" applyNumberFormat="1" applyFont="1" applyBorder="1" applyProtection="1">
      <protection locked="0"/>
    </xf>
    <xf numFmtId="3" fontId="13" fillId="0" borderId="42" xfId="0" applyNumberFormat="1" applyFont="1" applyBorder="1" applyProtection="1">
      <protection locked="0"/>
    </xf>
    <xf numFmtId="3" fontId="13" fillId="0" borderId="43" xfId="0" applyNumberFormat="1" applyFont="1" applyBorder="1" applyProtection="1">
      <protection locked="0"/>
    </xf>
    <xf numFmtId="3" fontId="13" fillId="0" borderId="42" xfId="0" applyNumberFormat="1" applyFont="1" applyBorder="1" applyAlignment="1" applyProtection="1">
      <alignment horizontal="right"/>
      <protection locked="0"/>
    </xf>
    <xf numFmtId="3" fontId="13" fillId="0" borderId="43" xfId="0" applyNumberFormat="1" applyFont="1" applyBorder="1" applyAlignment="1" applyProtection="1">
      <alignment horizontal="right"/>
      <protection locked="0"/>
    </xf>
    <xf numFmtId="0" fontId="14" fillId="6" borderId="3" xfId="0" applyFont="1" applyFill="1" applyBorder="1" applyAlignment="1">
      <alignment horizontal="right"/>
    </xf>
    <xf numFmtId="0" fontId="14" fillId="6" borderId="3" xfId="0" applyFont="1" applyFill="1" applyBorder="1"/>
    <xf numFmtId="3" fontId="14" fillId="6" borderId="2" xfId="0" applyNumberFormat="1" applyFont="1" applyFill="1" applyBorder="1"/>
    <xf numFmtId="0" fontId="17" fillId="4" borderId="5" xfId="0" applyFont="1" applyFill="1" applyBorder="1"/>
    <xf numFmtId="0" fontId="17" fillId="4" borderId="7" xfId="0" applyFont="1" applyFill="1" applyBorder="1"/>
    <xf numFmtId="0" fontId="17" fillId="4" borderId="10" xfId="0" applyFont="1" applyFill="1" applyBorder="1" applyAlignment="1">
      <alignment horizontal="right"/>
    </xf>
    <xf numFmtId="0" fontId="14" fillId="5" borderId="1" xfId="0" applyFont="1" applyFill="1" applyBorder="1" applyAlignment="1">
      <alignment horizontal="right"/>
    </xf>
    <xf numFmtId="0" fontId="14" fillId="5" borderId="1" xfId="0" applyFont="1" applyFill="1" applyBorder="1"/>
    <xf numFmtId="49" fontId="14" fillId="5" borderId="10" xfId="0" applyNumberFormat="1" applyFont="1" applyFill="1" applyBorder="1" applyAlignment="1">
      <alignment horizontal="right"/>
    </xf>
    <xf numFmtId="49" fontId="14" fillId="5" borderId="11" xfId="0" applyNumberFormat="1" applyFont="1" applyFill="1" applyBorder="1" applyAlignment="1">
      <alignment horizontal="right"/>
    </xf>
    <xf numFmtId="0" fontId="12" fillId="0" borderId="32" xfId="0" applyFont="1" applyBorder="1" applyAlignment="1">
      <alignment horizontal="right"/>
    </xf>
    <xf numFmtId="0" fontId="12" fillId="0" borderId="20" xfId="0" applyFont="1" applyBorder="1" applyAlignment="1">
      <alignment horizontal="right"/>
    </xf>
    <xf numFmtId="3" fontId="13" fillId="0" borderId="61" xfId="0" applyNumberFormat="1" applyFont="1" applyBorder="1" applyProtection="1">
      <protection locked="0"/>
    </xf>
    <xf numFmtId="3" fontId="13" fillId="0" borderId="62" xfId="0" applyNumberFormat="1" applyFont="1" applyBorder="1" applyProtection="1">
      <protection locked="0"/>
    </xf>
    <xf numFmtId="3" fontId="13" fillId="0" borderId="63" xfId="0" applyNumberFormat="1" applyFont="1" applyBorder="1" applyProtection="1">
      <protection locked="0"/>
    </xf>
    <xf numFmtId="3" fontId="12" fillId="0" borderId="0" xfId="0" applyNumberFormat="1" applyFont="1"/>
    <xf numFmtId="0" fontId="12" fillId="0" borderId="21" xfId="0" applyFont="1" applyBorder="1" applyAlignment="1">
      <alignment horizontal="right"/>
    </xf>
    <xf numFmtId="0" fontId="14" fillId="6" borderId="1" xfId="0" applyFont="1" applyFill="1" applyBorder="1" applyAlignment="1">
      <alignment horizontal="right"/>
    </xf>
    <xf numFmtId="0" fontId="14" fillId="6" borderId="1" xfId="0" applyFont="1" applyFill="1" applyBorder="1"/>
    <xf numFmtId="3" fontId="11" fillId="6" borderId="48" xfId="0" applyNumberFormat="1" applyFont="1" applyFill="1" applyBorder="1"/>
    <xf numFmtId="3" fontId="11" fillId="6" borderId="49" xfId="0" applyNumberFormat="1" applyFont="1" applyFill="1" applyBorder="1"/>
    <xf numFmtId="3" fontId="14" fillId="6" borderId="50" xfId="0" applyNumberFormat="1" applyFont="1" applyFill="1" applyBorder="1"/>
    <xf numFmtId="3" fontId="14" fillId="6" borderId="48" xfId="0" applyNumberFormat="1" applyFont="1" applyFill="1" applyBorder="1"/>
    <xf numFmtId="3" fontId="14" fillId="6" borderId="49" xfId="0" applyNumberFormat="1" applyFont="1" applyFill="1" applyBorder="1"/>
    <xf numFmtId="0" fontId="13" fillId="7" borderId="0" xfId="0" applyFont="1" applyFill="1"/>
    <xf numFmtId="0" fontId="12" fillId="7" borderId="2" xfId="0" applyFont="1" applyFill="1" applyBorder="1"/>
    <xf numFmtId="0" fontId="12" fillId="7" borderId="8" xfId="0" applyFont="1" applyFill="1" applyBorder="1"/>
    <xf numFmtId="49" fontId="14" fillId="5" borderId="3" xfId="0" applyNumberFormat="1" applyFont="1" applyFill="1" applyBorder="1" applyAlignment="1">
      <alignment horizontal="right"/>
    </xf>
    <xf numFmtId="0" fontId="12" fillId="7" borderId="1" xfId="0" applyFont="1" applyFill="1" applyBorder="1" applyAlignment="1">
      <alignment horizontal="right"/>
    </xf>
    <xf numFmtId="0" fontId="12" fillId="7" borderId="15" xfId="0" applyFont="1" applyFill="1" applyBorder="1"/>
    <xf numFmtId="0" fontId="12" fillId="7" borderId="14" xfId="0" applyFont="1" applyFill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3" fontId="13" fillId="0" borderId="48" xfId="0" applyNumberFormat="1" applyFont="1" applyBorder="1" applyProtection="1">
      <protection locked="0"/>
    </xf>
    <xf numFmtId="3" fontId="13" fillId="0" borderId="49" xfId="0" applyNumberFormat="1" applyFont="1" applyBorder="1" applyProtection="1">
      <protection locked="0"/>
    </xf>
    <xf numFmtId="3" fontId="13" fillId="0" borderId="50" xfId="0" applyNumberFormat="1" applyFont="1" applyBorder="1" applyProtection="1">
      <protection locked="0"/>
    </xf>
    <xf numFmtId="3" fontId="11" fillId="6" borderId="50" xfId="0" applyNumberFormat="1" applyFont="1" applyFill="1" applyBorder="1"/>
    <xf numFmtId="3" fontId="13" fillId="0" borderId="0" xfId="0" applyNumberFormat="1" applyFont="1"/>
    <xf numFmtId="0" fontId="12" fillId="0" borderId="10" xfId="0" applyFont="1" applyBorder="1"/>
    <xf numFmtId="0" fontId="17" fillId="4" borderId="23" xfId="0" applyFont="1" applyFill="1" applyBorder="1" applyAlignment="1">
      <alignment horizontal="right" wrapText="1"/>
    </xf>
    <xf numFmtId="0" fontId="17" fillId="4" borderId="23" xfId="0" applyFont="1" applyFill="1" applyBorder="1" applyAlignment="1">
      <alignment horizontal="right"/>
    </xf>
    <xf numFmtId="0" fontId="14" fillId="6" borderId="5" xfId="0" applyFont="1" applyFill="1" applyBorder="1" applyAlignment="1">
      <alignment horizontal="right"/>
    </xf>
    <xf numFmtId="0" fontId="14" fillId="6" borderId="22" xfId="0" applyFont="1" applyFill="1" applyBorder="1"/>
    <xf numFmtId="0" fontId="12" fillId="7" borderId="2" xfId="0" applyFont="1" applyFill="1" applyBorder="1" applyAlignment="1">
      <alignment horizontal="right"/>
    </xf>
    <xf numFmtId="0" fontId="13" fillId="7" borderId="2" xfId="0" applyFont="1" applyFill="1" applyBorder="1"/>
    <xf numFmtId="0" fontId="12" fillId="7" borderId="3" xfId="0" applyFont="1" applyFill="1" applyBorder="1"/>
    <xf numFmtId="0" fontId="12" fillId="0" borderId="30" xfId="0" applyFont="1" applyBorder="1"/>
    <xf numFmtId="3" fontId="13" fillId="0" borderId="17" xfId="0" applyNumberFormat="1" applyFont="1" applyBorder="1" applyProtection="1">
      <protection locked="0"/>
    </xf>
    <xf numFmtId="0" fontId="12" fillId="7" borderId="5" xfId="0" applyFont="1" applyFill="1" applyBorder="1" applyAlignment="1">
      <alignment horizontal="right"/>
    </xf>
    <xf numFmtId="0" fontId="12" fillId="7" borderId="5" xfId="0" applyFont="1" applyFill="1" applyBorder="1"/>
    <xf numFmtId="0" fontId="13" fillId="7" borderId="5" xfId="0" applyFont="1" applyFill="1" applyBorder="1"/>
    <xf numFmtId="0" fontId="12" fillId="7" borderId="6" xfId="0" applyFont="1" applyFill="1" applyBorder="1"/>
    <xf numFmtId="0" fontId="14" fillId="6" borderId="0" xfId="0" applyFont="1" applyFill="1" applyAlignment="1">
      <alignment horizontal="right"/>
    </xf>
    <xf numFmtId="0" fontId="14" fillId="6" borderId="30" xfId="0" applyFont="1" applyFill="1" applyBorder="1"/>
    <xf numFmtId="0" fontId="12" fillId="0" borderId="30" xfId="0" applyFont="1" applyBorder="1" applyAlignment="1">
      <alignment horizontal="left"/>
    </xf>
    <xf numFmtId="0" fontId="14" fillId="6" borderId="10" xfId="0" applyFont="1" applyFill="1" applyBorder="1" applyAlignment="1">
      <alignment horizontal="right"/>
    </xf>
    <xf numFmtId="0" fontId="14" fillId="6" borderId="47" xfId="0" applyFont="1" applyFill="1" applyBorder="1"/>
    <xf numFmtId="0" fontId="18" fillId="0" borderId="0" xfId="0" applyFont="1" applyAlignment="1">
      <alignment horizontal="right"/>
    </xf>
    <xf numFmtId="0" fontId="17" fillId="4" borderId="0" xfId="0" applyFont="1" applyFill="1" applyAlignment="1">
      <alignment horizontal="right"/>
    </xf>
    <xf numFmtId="0" fontId="14" fillId="5" borderId="47" xfId="0" applyFont="1" applyFill="1" applyBorder="1"/>
    <xf numFmtId="0" fontId="14" fillId="5" borderId="8" xfId="0" applyFont="1" applyFill="1" applyBorder="1"/>
    <xf numFmtId="49" fontId="14" fillId="5" borderId="0" xfId="0" applyNumberFormat="1" applyFont="1" applyFill="1" applyAlignment="1">
      <alignment horizontal="right"/>
    </xf>
    <xf numFmtId="49" fontId="14" fillId="5" borderId="8" xfId="0" applyNumberFormat="1" applyFont="1" applyFill="1" applyBorder="1" applyAlignment="1">
      <alignment horizontal="right"/>
    </xf>
    <xf numFmtId="0" fontId="12" fillId="0" borderId="31" xfId="0" applyFont="1" applyBorder="1"/>
    <xf numFmtId="0" fontId="12" fillId="0" borderId="13" xfId="0" applyFont="1" applyBorder="1"/>
    <xf numFmtId="0" fontId="12" fillId="0" borderId="21" xfId="0" applyFont="1" applyBorder="1" applyAlignment="1">
      <alignment horizontal="left" wrapText="1" indent="1"/>
    </xf>
    <xf numFmtId="0" fontId="14" fillId="6" borderId="2" xfId="0" applyFont="1" applyFill="1" applyBorder="1"/>
    <xf numFmtId="0" fontId="14" fillId="7" borderId="5" xfId="0" applyFont="1" applyFill="1" applyBorder="1"/>
    <xf numFmtId="3" fontId="11" fillId="7" borderId="5" xfId="0" applyNumberFormat="1" applyFont="1" applyFill="1" applyBorder="1"/>
    <xf numFmtId="3" fontId="11" fillId="7" borderId="6" xfId="0" applyNumberFormat="1" applyFont="1" applyFill="1" applyBorder="1"/>
    <xf numFmtId="0" fontId="12" fillId="0" borderId="32" xfId="0" applyFont="1" applyBorder="1" applyAlignment="1">
      <alignment horizontal="left" wrapText="1" indent="1"/>
    </xf>
    <xf numFmtId="0" fontId="12" fillId="0" borderId="35" xfId="0" applyFont="1" applyBorder="1"/>
    <xf numFmtId="0" fontId="20" fillId="0" borderId="0" xfId="0" applyFont="1"/>
    <xf numFmtId="0" fontId="20" fillId="2" borderId="0" xfId="0" applyFont="1" applyFill="1"/>
    <xf numFmtId="0" fontId="22" fillId="4" borderId="5" xfId="0" applyFont="1" applyFill="1" applyBorder="1"/>
    <xf numFmtId="0" fontId="22" fillId="4" borderId="26" xfId="0" applyFont="1" applyFill="1" applyBorder="1"/>
    <xf numFmtId="0" fontId="22" fillId="4" borderId="7" xfId="0" applyFont="1" applyFill="1" applyBorder="1"/>
    <xf numFmtId="0" fontId="22" fillId="4" borderId="0" xfId="0" applyFont="1" applyFill="1"/>
    <xf numFmtId="0" fontId="22" fillId="4" borderId="23" xfId="0" applyFont="1" applyFill="1" applyBorder="1" applyAlignment="1">
      <alignment horizontal="right" wrapText="1"/>
    </xf>
    <xf numFmtId="0" fontId="22" fillId="4" borderId="0" xfId="0" applyFont="1" applyFill="1" applyAlignment="1">
      <alignment horizontal="right"/>
    </xf>
    <xf numFmtId="14" fontId="22" fillId="4" borderId="56" xfId="0" applyNumberFormat="1" applyFont="1" applyFill="1" applyBorder="1"/>
    <xf numFmtId="14" fontId="22" fillId="4" borderId="57" xfId="0" applyNumberFormat="1" applyFont="1" applyFill="1" applyBorder="1"/>
    <xf numFmtId="49" fontId="14" fillId="5" borderId="4" xfId="0" applyNumberFormat="1" applyFont="1" applyFill="1" applyBorder="1" applyAlignment="1">
      <alignment horizontal="right"/>
    </xf>
    <xf numFmtId="164" fontId="14" fillId="5" borderId="5" xfId="0" applyNumberFormat="1" applyFont="1" applyFill="1" applyBorder="1" applyAlignment="1">
      <alignment horizontal="right"/>
    </xf>
    <xf numFmtId="0" fontId="14" fillId="5" borderId="5" xfId="0" applyFont="1" applyFill="1" applyBorder="1" applyAlignment="1">
      <alignment horizontal="right"/>
    </xf>
    <xf numFmtId="49" fontId="14" fillId="5" borderId="6" xfId="0" applyNumberFormat="1" applyFont="1" applyFill="1" applyBorder="1" applyAlignment="1">
      <alignment horizontal="right"/>
    </xf>
    <xf numFmtId="0" fontId="12" fillId="0" borderId="58" xfId="0" applyFont="1" applyBorder="1" applyAlignment="1">
      <alignment horizontal="right"/>
    </xf>
    <xf numFmtId="0" fontId="12" fillId="0" borderId="58" xfId="0" applyFont="1" applyBorder="1" applyAlignment="1">
      <alignment horizontal="left" indent="1"/>
    </xf>
    <xf numFmtId="0" fontId="12" fillId="0" borderId="59" xfId="0" applyFont="1" applyBorder="1" applyAlignment="1">
      <alignment horizontal="right"/>
    </xf>
    <xf numFmtId="0" fontId="12" fillId="0" borderId="59" xfId="0" applyFont="1" applyBorder="1" applyAlignment="1">
      <alignment horizontal="left" indent="1"/>
    </xf>
    <xf numFmtId="0" fontId="12" fillId="0" borderId="60" xfId="0" applyFont="1" applyBorder="1" applyAlignment="1">
      <alignment horizontal="right"/>
    </xf>
    <xf numFmtId="0" fontId="12" fillId="0" borderId="60" xfId="0" applyFont="1" applyBorder="1" applyAlignment="1">
      <alignment horizontal="left" indent="1"/>
    </xf>
    <xf numFmtId="0" fontId="14" fillId="6" borderId="4" xfId="0" applyFont="1" applyFill="1" applyBorder="1" applyAlignment="1">
      <alignment horizontal="right"/>
    </xf>
    <xf numFmtId="0" fontId="14" fillId="6" borderId="4" xfId="0" applyFont="1" applyFill="1" applyBorder="1"/>
    <xf numFmtId="0" fontId="20" fillId="7" borderId="1" xfId="0" applyFont="1" applyFill="1" applyBorder="1" applyAlignment="1">
      <alignment horizontal="right"/>
    </xf>
    <xf numFmtId="0" fontId="20" fillId="7" borderId="1" xfId="0" applyFont="1" applyFill="1" applyBorder="1"/>
    <xf numFmtId="0" fontId="20" fillId="7" borderId="0" xfId="0" applyFont="1" applyFill="1"/>
    <xf numFmtId="0" fontId="20" fillId="7" borderId="8" xfId="0" applyFont="1" applyFill="1" applyBorder="1"/>
    <xf numFmtId="0" fontId="20" fillId="0" borderId="7" xfId="0" applyFont="1" applyBorder="1" applyAlignment="1">
      <alignment horizontal="right"/>
    </xf>
    <xf numFmtId="0" fontId="20" fillId="0" borderId="7" xfId="0" applyFont="1" applyBorder="1"/>
    <xf numFmtId="0" fontId="20" fillId="7" borderId="10" xfId="0" applyFont="1" applyFill="1" applyBorder="1"/>
    <xf numFmtId="0" fontId="20" fillId="7" borderId="11" xfId="0" applyFont="1" applyFill="1" applyBorder="1"/>
    <xf numFmtId="0" fontId="21" fillId="5" borderId="9" xfId="0" applyFont="1" applyFill="1" applyBorder="1" applyAlignment="1">
      <alignment horizontal="right"/>
    </xf>
    <xf numFmtId="0" fontId="21" fillId="5" borderId="19" xfId="0" applyFont="1" applyFill="1" applyBorder="1"/>
    <xf numFmtId="0" fontId="20" fillId="0" borderId="58" xfId="0" applyFont="1" applyBorder="1" applyAlignment="1">
      <alignment horizontal="right"/>
    </xf>
    <xf numFmtId="0" fontId="20" fillId="0" borderId="32" xfId="0" applyFont="1" applyBorder="1" applyAlignment="1">
      <alignment horizontal="left" indent="1"/>
    </xf>
    <xf numFmtId="3" fontId="20" fillId="6" borderId="38" xfId="0" applyNumberFormat="1" applyFont="1" applyFill="1" applyBorder="1"/>
    <xf numFmtId="3" fontId="20" fillId="6" borderId="40" xfId="0" applyNumberFormat="1" applyFont="1" applyFill="1" applyBorder="1"/>
    <xf numFmtId="0" fontId="20" fillId="0" borderId="59" xfId="0" applyFont="1" applyBorder="1" applyAlignment="1">
      <alignment horizontal="right"/>
    </xf>
    <xf numFmtId="0" fontId="20" fillId="0" borderId="20" xfId="0" applyFont="1" applyBorder="1" applyAlignment="1">
      <alignment horizontal="left" indent="1"/>
    </xf>
    <xf numFmtId="3" fontId="20" fillId="6" borderId="61" xfId="0" applyNumberFormat="1" applyFont="1" applyFill="1" applyBorder="1"/>
    <xf numFmtId="3" fontId="20" fillId="6" borderId="63" xfId="0" applyNumberFormat="1" applyFont="1" applyFill="1" applyBorder="1"/>
    <xf numFmtId="0" fontId="20" fillId="0" borderId="60" xfId="0" applyFont="1" applyBorder="1" applyAlignment="1">
      <alignment horizontal="right"/>
    </xf>
    <xf numFmtId="0" fontId="20" fillId="0" borderId="21" xfId="0" applyFont="1" applyBorder="1" applyAlignment="1">
      <alignment horizontal="left" indent="1"/>
    </xf>
    <xf numFmtId="3" fontId="20" fillId="6" borderId="41" xfId="0" applyNumberFormat="1" applyFont="1" applyFill="1" applyBorder="1"/>
    <xf numFmtId="3" fontId="20" fillId="6" borderId="43" xfId="0" applyNumberFormat="1" applyFont="1" applyFill="1" applyBorder="1"/>
    <xf numFmtId="0" fontId="21" fillId="6" borderId="7" xfId="0" applyFont="1" applyFill="1" applyBorder="1" applyAlignment="1">
      <alignment horizontal="right"/>
    </xf>
    <xf numFmtId="0" fontId="21" fillId="6" borderId="9" xfId="0" applyFont="1" applyFill="1" applyBorder="1"/>
    <xf numFmtId="3" fontId="21" fillId="6" borderId="48" xfId="0" applyNumberFormat="1" applyFont="1" applyFill="1" applyBorder="1"/>
    <xf numFmtId="3" fontId="21" fillId="6" borderId="50" xfId="0" applyNumberFormat="1" applyFont="1" applyFill="1" applyBorder="1"/>
    <xf numFmtId="0" fontId="20" fillId="0" borderId="1" xfId="0" applyFont="1" applyBorder="1"/>
    <xf numFmtId="3" fontId="20" fillId="6" borderId="48" xfId="0" applyNumberFormat="1" applyFont="1" applyFill="1" applyBorder="1"/>
    <xf numFmtId="3" fontId="20" fillId="6" borderId="50" xfId="0" applyNumberFormat="1" applyFont="1" applyFill="1" applyBorder="1"/>
    <xf numFmtId="0" fontId="24" fillId="7" borderId="0" xfId="0" applyFont="1" applyFill="1"/>
    <xf numFmtId="0" fontId="24" fillId="7" borderId="8" xfId="0" applyFont="1" applyFill="1" applyBorder="1"/>
    <xf numFmtId="0" fontId="21" fillId="6" borderId="1" xfId="0" applyFont="1" applyFill="1" applyBorder="1"/>
    <xf numFmtId="0" fontId="20" fillId="0" borderId="9" xfId="0" applyFont="1" applyBorder="1" applyAlignment="1">
      <alignment horizontal="right"/>
    </xf>
    <xf numFmtId="0" fontId="12" fillId="0" borderId="0" xfId="0" applyFont="1" applyAlignment="1">
      <alignment vertical="top" wrapText="1"/>
    </xf>
    <xf numFmtId="165" fontId="11" fillId="0" borderId="19" xfId="0" applyNumberFormat="1" applyFont="1" applyBorder="1" applyProtection="1">
      <protection locked="0"/>
    </xf>
    <xf numFmtId="165" fontId="11" fillId="0" borderId="18" xfId="0" applyNumberFormat="1" applyFont="1" applyBorder="1" applyAlignment="1" applyProtection="1">
      <alignment horizontal="right"/>
      <protection locked="0"/>
    </xf>
    <xf numFmtId="165" fontId="11" fillId="0" borderId="45" xfId="0" applyNumberFormat="1" applyFont="1" applyBorder="1" applyAlignment="1" applyProtection="1">
      <alignment horizontal="right"/>
      <protection locked="0"/>
    </xf>
    <xf numFmtId="165" fontId="11" fillId="0" borderId="46" xfId="0" applyNumberFormat="1" applyFont="1" applyBorder="1" applyAlignment="1" applyProtection="1">
      <alignment horizontal="right"/>
      <protection locked="0"/>
    </xf>
    <xf numFmtId="0" fontId="20" fillId="4" borderId="5" xfId="0" applyFont="1" applyFill="1" applyBorder="1"/>
    <xf numFmtId="0" fontId="20" fillId="4" borderId="6" xfId="0" applyFont="1" applyFill="1" applyBorder="1"/>
    <xf numFmtId="0" fontId="20" fillId="4" borderId="7" xfId="0" applyFont="1" applyFill="1" applyBorder="1"/>
    <xf numFmtId="0" fontId="20" fillId="4" borderId="8" xfId="0" applyFont="1" applyFill="1" applyBorder="1"/>
    <xf numFmtId="0" fontId="26" fillId="4" borderId="5" xfId="0" applyFont="1" applyFill="1" applyBorder="1"/>
    <xf numFmtId="0" fontId="26" fillId="4" borderId="6" xfId="0" applyFont="1" applyFill="1" applyBorder="1"/>
    <xf numFmtId="0" fontId="26" fillId="4" borderId="7" xfId="0" applyFont="1" applyFill="1" applyBorder="1"/>
    <xf numFmtId="0" fontId="26" fillId="4" borderId="8" xfId="0" applyFont="1" applyFill="1" applyBorder="1"/>
    <xf numFmtId="0" fontId="26" fillId="4" borderId="0" xfId="0" applyFont="1" applyFill="1"/>
    <xf numFmtId="0" fontId="14" fillId="0" borderId="0" xfId="0" applyFont="1" applyAlignment="1">
      <alignment horizontal="center" vertical="center" wrapText="1"/>
    </xf>
    <xf numFmtId="0" fontId="4" fillId="2" borderId="0" xfId="0" applyFont="1" applyFill="1"/>
    <xf numFmtId="0" fontId="20" fillId="2" borderId="0" xfId="0" applyFont="1" applyFill="1" applyProtection="1">
      <protection hidden="1"/>
    </xf>
    <xf numFmtId="0" fontId="25" fillId="0" borderId="0" xfId="0" applyFont="1"/>
    <xf numFmtId="0" fontId="21" fillId="2" borderId="0" xfId="0" applyFont="1" applyFill="1"/>
    <xf numFmtId="0" fontId="20" fillId="2" borderId="0" xfId="0" applyFont="1" applyFill="1" applyAlignment="1">
      <alignment wrapText="1"/>
    </xf>
    <xf numFmtId="0" fontId="20" fillId="2" borderId="0" xfId="0" applyFont="1" applyFill="1" applyAlignment="1" applyProtection="1">
      <alignment wrapText="1"/>
      <protection hidden="1"/>
    </xf>
    <xf numFmtId="0" fontId="20" fillId="2" borderId="19" xfId="0" applyFont="1" applyFill="1" applyBorder="1" applyProtection="1">
      <protection locked="0"/>
    </xf>
    <xf numFmtId="0" fontId="20" fillId="2" borderId="19" xfId="0" applyFont="1" applyFill="1" applyBorder="1" applyAlignment="1" applyProtection="1">
      <alignment wrapText="1"/>
      <protection locked="0"/>
    </xf>
    <xf numFmtId="0" fontId="20" fillId="4" borderId="0" xfId="0" applyFont="1" applyFill="1"/>
    <xf numFmtId="0" fontId="21" fillId="3" borderId="19" xfId="0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left"/>
    </xf>
    <xf numFmtId="0" fontId="20" fillId="2" borderId="0" xfId="0" applyFont="1" applyFill="1" applyAlignment="1" applyProtection="1">
      <alignment horizontal="right"/>
      <protection hidden="1"/>
    </xf>
    <xf numFmtId="165" fontId="20" fillId="2" borderId="0" xfId="0" applyNumberFormat="1" applyFont="1" applyFill="1" applyAlignment="1" applyProtection="1">
      <alignment horizontal="right"/>
      <protection hidden="1"/>
    </xf>
    <xf numFmtId="0" fontId="20" fillId="2" borderId="0" xfId="0" applyFont="1" applyFill="1" applyAlignment="1" applyProtection="1">
      <alignment horizontal="right" wrapText="1"/>
      <protection hidden="1"/>
    </xf>
    <xf numFmtId="0" fontId="20" fillId="2" borderId="0" xfId="0" applyFont="1" applyFill="1" applyAlignment="1">
      <alignment horizontal="right"/>
    </xf>
    <xf numFmtId="0" fontId="22" fillId="4" borderId="67" xfId="0" applyFont="1" applyFill="1" applyBorder="1" applyAlignment="1">
      <alignment wrapText="1"/>
    </xf>
    <xf numFmtId="0" fontId="9" fillId="4" borderId="70" xfId="0" applyFont="1" applyFill="1" applyBorder="1"/>
    <xf numFmtId="0" fontId="17" fillId="4" borderId="71" xfId="0" applyFont="1" applyFill="1" applyBorder="1"/>
    <xf numFmtId="165" fontId="17" fillId="4" borderId="51" xfId="0" applyNumberFormat="1" applyFont="1" applyFill="1" applyBorder="1" applyAlignment="1">
      <alignment horizontal="right"/>
    </xf>
    <xf numFmtId="165" fontId="17" fillId="4" borderId="53" xfId="0" applyNumberFormat="1" applyFont="1" applyFill="1" applyBorder="1" applyAlignment="1">
      <alignment horizontal="right"/>
    </xf>
    <xf numFmtId="165" fontId="17" fillId="4" borderId="24" xfId="0" applyNumberFormat="1" applyFont="1" applyFill="1" applyBorder="1" applyAlignment="1">
      <alignment horizontal="right"/>
    </xf>
    <xf numFmtId="165" fontId="17" fillId="4" borderId="55" xfId="0" applyNumberFormat="1" applyFont="1" applyFill="1" applyBorder="1" applyAlignment="1">
      <alignment horizontal="right"/>
    </xf>
    <xf numFmtId="3" fontId="23" fillId="0" borderId="38" xfId="0" applyNumberFormat="1" applyFont="1" applyBorder="1" applyProtection="1">
      <protection locked="0"/>
    </xf>
    <xf numFmtId="3" fontId="23" fillId="0" borderId="39" xfId="0" applyNumberFormat="1" applyFont="1" applyBorder="1" applyProtection="1">
      <protection locked="0"/>
    </xf>
    <xf numFmtId="3" fontId="23" fillId="0" borderId="40" xfId="0" applyNumberFormat="1" applyFont="1" applyBorder="1" applyProtection="1">
      <protection locked="0"/>
    </xf>
    <xf numFmtId="3" fontId="23" fillId="0" borderId="61" xfId="0" applyNumberFormat="1" applyFont="1" applyBorder="1" applyProtection="1">
      <protection locked="0"/>
    </xf>
    <xf numFmtId="3" fontId="23" fillId="0" borderId="62" xfId="0" applyNumberFormat="1" applyFont="1" applyBorder="1" applyProtection="1">
      <protection locked="0"/>
    </xf>
    <xf numFmtId="3" fontId="23" fillId="0" borderId="63" xfId="0" applyNumberFormat="1" applyFont="1" applyBorder="1" applyProtection="1">
      <protection locked="0"/>
    </xf>
    <xf numFmtId="3" fontId="23" fillId="0" borderId="41" xfId="0" applyNumberFormat="1" applyFont="1" applyBorder="1" applyProtection="1">
      <protection locked="0"/>
    </xf>
    <xf numFmtId="3" fontId="23" fillId="0" borderId="42" xfId="0" applyNumberFormat="1" applyFont="1" applyBorder="1" applyProtection="1">
      <protection locked="0"/>
    </xf>
    <xf numFmtId="3" fontId="23" fillId="0" borderId="43" xfId="0" applyNumberFormat="1" applyFont="1" applyBorder="1" applyProtection="1">
      <protection locked="0"/>
    </xf>
    <xf numFmtId="3" fontId="21" fillId="6" borderId="49" xfId="0" applyNumberFormat="1" applyFont="1" applyFill="1" applyBorder="1"/>
    <xf numFmtId="3" fontId="23" fillId="0" borderId="48" xfId="0" applyNumberFormat="1" applyFont="1" applyBorder="1" applyProtection="1">
      <protection locked="0"/>
    </xf>
    <xf numFmtId="3" fontId="23" fillId="0" borderId="49" xfId="0" applyNumberFormat="1" applyFont="1" applyBorder="1" applyProtection="1">
      <protection locked="0"/>
    </xf>
    <xf numFmtId="3" fontId="23" fillId="0" borderId="50" xfId="0" applyNumberFormat="1" applyFont="1" applyBorder="1" applyProtection="1">
      <protection locked="0"/>
    </xf>
    <xf numFmtId="3" fontId="19" fillId="6" borderId="48" xfId="0" applyNumberFormat="1" applyFont="1" applyFill="1" applyBorder="1"/>
    <xf numFmtId="3" fontId="19" fillId="6" borderId="49" xfId="0" applyNumberFormat="1" applyFont="1" applyFill="1" applyBorder="1"/>
    <xf numFmtId="3" fontId="19" fillId="6" borderId="50" xfId="0" applyNumberFormat="1" applyFont="1" applyFill="1" applyBorder="1"/>
    <xf numFmtId="0" fontId="12" fillId="0" borderId="0" xfId="0" applyFont="1" applyAlignment="1">
      <alignment horizontal="center"/>
    </xf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28" fillId="2" borderId="0" xfId="0" applyFont="1" applyFill="1" applyAlignment="1">
      <alignment horizontal="right"/>
    </xf>
    <xf numFmtId="165" fontId="12" fillId="0" borderId="0" xfId="0" applyNumberFormat="1" applyFont="1"/>
    <xf numFmtId="0" fontId="22" fillId="4" borderId="23" xfId="0" applyFont="1" applyFill="1" applyBorder="1" applyAlignment="1">
      <alignment horizontal="right"/>
    </xf>
    <xf numFmtId="0" fontId="22" fillId="4" borderId="44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4" fillId="6" borderId="1" xfId="0" applyFont="1" applyFill="1" applyBorder="1" applyAlignment="1">
      <alignment horizontal="left" wrapText="1"/>
    </xf>
    <xf numFmtId="0" fontId="14" fillId="6" borderId="2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7" fillId="4" borderId="52" xfId="0" applyFont="1" applyFill="1" applyBorder="1" applyAlignment="1">
      <alignment horizontal="center"/>
    </xf>
    <xf numFmtId="0" fontId="17" fillId="4" borderId="54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22" fillId="4" borderId="26" xfId="0" applyFont="1" applyFill="1" applyBorder="1" applyAlignment="1">
      <alignment horizontal="center"/>
    </xf>
    <xf numFmtId="0" fontId="22" fillId="4" borderId="27" xfId="0" applyFont="1" applyFill="1" applyBorder="1" applyAlignment="1">
      <alignment horizontal="center"/>
    </xf>
    <xf numFmtId="0" fontId="22" fillId="4" borderId="28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22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2" borderId="11" xfId="0" applyFont="1" applyFill="1" applyBorder="1" applyAlignment="1">
      <alignment vertical="center"/>
    </xf>
    <xf numFmtId="0" fontId="23" fillId="2" borderId="4" xfId="0" applyFont="1" applyFill="1" applyBorder="1" applyAlignment="1">
      <alignment horizontal="left" wrapText="1"/>
    </xf>
    <xf numFmtId="0" fontId="23" fillId="2" borderId="5" xfId="0" applyFont="1" applyFill="1" applyBorder="1" applyAlignment="1">
      <alignment horizontal="left" wrapText="1"/>
    </xf>
    <xf numFmtId="0" fontId="23" fillId="2" borderId="9" xfId="0" applyFont="1" applyFill="1" applyBorder="1" applyAlignment="1">
      <alignment horizontal="left" wrapText="1"/>
    </xf>
    <xf numFmtId="0" fontId="23" fillId="2" borderId="10" xfId="0" applyFont="1" applyFill="1" applyBorder="1" applyAlignment="1">
      <alignment horizontal="left" wrapText="1"/>
    </xf>
    <xf numFmtId="0" fontId="20" fillId="2" borderId="22" xfId="0" applyFont="1" applyFill="1" applyBorder="1" applyAlignment="1">
      <alignment vertical="center"/>
    </xf>
    <xf numFmtId="0" fontId="20" fillId="2" borderId="47" xfId="0" applyFont="1" applyFill="1" applyBorder="1" applyAlignment="1">
      <alignment vertical="center"/>
    </xf>
    <xf numFmtId="0" fontId="20" fillId="2" borderId="4" xfId="0" applyFont="1" applyFill="1" applyBorder="1"/>
    <xf numFmtId="0" fontId="20" fillId="2" borderId="6" xfId="0" applyFont="1" applyFill="1" applyBorder="1"/>
    <xf numFmtId="0" fontId="20" fillId="2" borderId="5" xfId="0" applyFont="1" applyFill="1" applyBorder="1" applyAlignment="1">
      <alignment vertical="center"/>
    </xf>
    <xf numFmtId="0" fontId="20" fillId="2" borderId="10" xfId="0" applyFont="1" applyFill="1" applyBorder="1" applyAlignment="1">
      <alignment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11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20" fillId="2" borderId="30" xfId="0" applyFont="1" applyFill="1" applyBorder="1" applyAlignment="1">
      <alignment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vertical="center" wrapText="1"/>
    </xf>
    <xf numFmtId="0" fontId="20" fillId="2" borderId="47" xfId="0" applyFont="1" applyFill="1" applyBorder="1" applyAlignment="1">
      <alignment vertical="center" wrapText="1"/>
    </xf>
    <xf numFmtId="0" fontId="20" fillId="2" borderId="19" xfId="0" applyFont="1" applyFill="1" applyBorder="1" applyAlignment="1" applyProtection="1">
      <alignment wrapText="1"/>
      <protection locked="0"/>
    </xf>
    <xf numFmtId="0" fontId="22" fillId="4" borderId="68" xfId="0" applyFont="1" applyFill="1" applyBorder="1"/>
    <xf numFmtId="0" fontId="22" fillId="4" borderId="69" xfId="0" applyFont="1" applyFill="1" applyBorder="1"/>
    <xf numFmtId="0" fontId="22" fillId="4" borderId="64" xfId="0" applyFont="1" applyFill="1" applyBorder="1"/>
    <xf numFmtId="0" fontId="22" fillId="4" borderId="65" xfId="0" applyFont="1" applyFill="1" applyBorder="1"/>
    <xf numFmtId="0" fontId="22" fillId="4" borderId="66" xfId="0" applyFont="1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23">
    <dxf>
      <font>
        <color rgb="FF00B050"/>
      </font>
    </dxf>
    <dxf>
      <font>
        <color rgb="FFFF0000"/>
      </font>
    </dxf>
    <dxf>
      <font>
        <color theme="9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C000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color theme="0" tint="-0.499984740745262"/>
      </font>
    </dxf>
    <dxf>
      <font>
        <color theme="0"/>
      </font>
    </dxf>
    <dxf>
      <font>
        <color theme="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rgb="FFFFD966"/>
        </patternFill>
      </fill>
    </dxf>
    <dxf>
      <font>
        <color theme="0"/>
      </font>
    </dxf>
    <dxf>
      <font>
        <b/>
        <i val="0"/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FFD966"/>
      <color rgb="FF002554"/>
      <color rgb="FFFFC000"/>
      <color rgb="FFD9E1F2"/>
      <color rgb="FFD7D2CB"/>
      <color rgb="FFB4C6E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131"/>
  <sheetViews>
    <sheetView showGridLines="0" tabSelected="1" zoomScaleNormal="100" workbookViewId="0"/>
  </sheetViews>
  <sheetFormatPr defaultColWidth="9.1640625" defaultRowHeight="13.5" x14ac:dyDescent="0.3"/>
  <cols>
    <col min="1" max="1" width="6.08203125" style="7" customWidth="1"/>
    <col min="2" max="2" width="58.33203125" style="7" bestFit="1" customWidth="1"/>
    <col min="3" max="6" width="12.1640625" style="7" customWidth="1"/>
    <col min="7" max="7" width="12.1640625" style="8" customWidth="1"/>
    <col min="8" max="8" width="12.1640625" style="7" customWidth="1"/>
    <col min="9" max="10" width="12.1640625" style="9" customWidth="1"/>
    <col min="11" max="11" width="16.58203125" style="7" hidden="1" customWidth="1"/>
    <col min="12" max="12" width="15.58203125" style="7" hidden="1" customWidth="1"/>
    <col min="13" max="18" width="11.6640625" style="7" hidden="1" customWidth="1"/>
    <col min="19" max="51" width="11.6640625" style="7" customWidth="1"/>
    <col min="52" max="52" width="20.9140625" style="7" customWidth="1"/>
    <col min="53" max="53" width="19.6640625" style="7" customWidth="1"/>
    <col min="54" max="16384" width="9.1640625" style="7"/>
  </cols>
  <sheetData>
    <row r="1" spans="1:38" ht="20" x14ac:dyDescent="0.4">
      <c r="A1" s="3" t="s">
        <v>39</v>
      </c>
    </row>
    <row r="2" spans="1:38" s="259" customFormat="1" ht="17.5" x14ac:dyDescent="0.35">
      <c r="A2" s="258" t="s">
        <v>172</v>
      </c>
      <c r="I2" s="260"/>
    </row>
    <row r="3" spans="1:38" s="259" customFormat="1" ht="17.5" x14ac:dyDescent="0.35">
      <c r="A3" s="258" t="s">
        <v>173</v>
      </c>
      <c r="I3" s="260"/>
    </row>
    <row r="4" spans="1:38" s="259" customFormat="1" ht="17.5" x14ac:dyDescent="0.35">
      <c r="A4" s="258" t="s">
        <v>174</v>
      </c>
      <c r="I4" s="260"/>
    </row>
    <row r="6" spans="1:38" ht="15.5" x14ac:dyDescent="0.35">
      <c r="A6" s="4" t="str">
        <f>_xlfn.CONCAT("Provider", " (", "UKPRNXXXX", ")")</f>
        <v>Provider (UKPRNXXXX)</v>
      </c>
      <c r="B6" s="11"/>
    </row>
    <row r="7" spans="1:38" x14ac:dyDescent="0.3">
      <c r="A7" s="10"/>
    </row>
    <row r="8" spans="1:38" ht="22.5" customHeight="1" x14ac:dyDescent="0.3">
      <c r="A8" s="268" t="str">
        <f ca="1">IF(AND(val_failed=0,val_warning=0),"Your workbook has passed all validations.",IF(val_failed&lt;&gt;0,IF(val_warning&lt;&gt;0,"Your workbook has failed "&amp;val_failed&amp;" validation check(s) and "&amp;val_warning&amp;" validation warning(s). Please see details on the 'Validation' page and amend where necessary.","Your workbook has failed "&amp;val_failed&amp;" validation check(s). Please see details on the 'Validation' page and amend where necessary."),"Your workbook has "&amp;val_warning&amp;" validation warning(s). Please see details on the 'Validation' page and amend where necessary."))</f>
        <v>Your workbook has failed 2 validation check(s) and 4 validation warning(s). Please see details on the 'Validation' page and amend where necessary.</v>
      </c>
      <c r="B8" s="269"/>
      <c r="C8" s="269"/>
      <c r="D8" s="269"/>
      <c r="E8" s="269"/>
      <c r="F8" s="269"/>
      <c r="G8" s="269"/>
      <c r="H8" s="269"/>
      <c r="I8" s="269"/>
      <c r="J8" s="270"/>
      <c r="L8" s="204"/>
    </row>
    <row r="9" spans="1:38" x14ac:dyDescent="0.3">
      <c r="A9" s="12"/>
      <c r="B9" s="12"/>
      <c r="C9" s="12"/>
      <c r="D9" s="12"/>
      <c r="E9" s="12"/>
      <c r="F9" s="12"/>
      <c r="G9" s="12"/>
      <c r="H9" s="12"/>
      <c r="I9" s="12"/>
      <c r="J9" s="13"/>
      <c r="L9" s="204"/>
    </row>
    <row r="10" spans="1:38" ht="27.75" customHeight="1" x14ac:dyDescent="0.3">
      <c r="A10" s="266" t="s">
        <v>23</v>
      </c>
      <c r="B10" s="267"/>
      <c r="C10" s="205"/>
      <c r="D10" s="14"/>
      <c r="K10" s="257"/>
      <c r="L10" s="262"/>
      <c r="O10" s="265"/>
      <c r="P10" s="265"/>
    </row>
    <row r="11" spans="1:38" x14ac:dyDescent="0.3">
      <c r="A11" s="15"/>
      <c r="B11" s="15"/>
      <c r="C11" s="16"/>
      <c r="D11" s="16"/>
      <c r="J11" s="17"/>
      <c r="W11" s="18"/>
      <c r="X11" s="18"/>
    </row>
    <row r="12" spans="1:38" ht="15.5" x14ac:dyDescent="0.35">
      <c r="A12" s="235" t="s">
        <v>0</v>
      </c>
      <c r="B12" s="236"/>
      <c r="C12" s="271" t="s">
        <v>3</v>
      </c>
      <c r="D12" s="272"/>
      <c r="E12" s="273"/>
      <c r="F12" s="272" t="s">
        <v>4</v>
      </c>
      <c r="G12" s="272"/>
      <c r="H12" s="272"/>
      <c r="I12" s="272"/>
      <c r="J12" s="276"/>
      <c r="U12" s="18"/>
      <c r="V12" s="18"/>
    </row>
    <row r="13" spans="1:38" ht="40.5" x14ac:dyDescent="0.3">
      <c r="A13" s="19"/>
      <c r="B13" s="20"/>
      <c r="C13" s="21" t="s">
        <v>1</v>
      </c>
      <c r="D13" s="21" t="s">
        <v>13</v>
      </c>
      <c r="E13" s="21" t="s">
        <v>151</v>
      </c>
      <c r="F13" s="21" t="s">
        <v>152</v>
      </c>
      <c r="G13" s="21" t="s">
        <v>18</v>
      </c>
      <c r="H13" s="21" t="s">
        <v>19</v>
      </c>
      <c r="I13" s="22" t="s">
        <v>22</v>
      </c>
      <c r="J13" s="23" t="s">
        <v>37</v>
      </c>
      <c r="K13" s="257"/>
      <c r="U13" s="18"/>
      <c r="V13" s="18"/>
    </row>
    <row r="14" spans="1:38" x14ac:dyDescent="0.3">
      <c r="A14" s="19"/>
      <c r="B14" s="24" t="s">
        <v>5</v>
      </c>
      <c r="C14" s="206" t="str">
        <f>IF(ISBLANK($C$10),"",DATE(YEAR($E$14)-2,MONTH($E$14), DAY($E$14)))</f>
        <v/>
      </c>
      <c r="D14" s="207" t="str">
        <f>IF(ISBLANK($C$10),"",DATE(YEAR($E$14)-1,MONTH($E$14), DAY($E$14)))</f>
        <v/>
      </c>
      <c r="E14" s="208" t="str">
        <f>IF(ISBLANK($C$10),"",C10)</f>
        <v/>
      </c>
      <c r="F14" s="206" t="str">
        <f>IF(ISBLANK($C$10),"",DATE(YEAR($E$14)+1,MONTH($E$14), DAY($E$14)))</f>
        <v/>
      </c>
      <c r="G14" s="207" t="str">
        <f>IF(ISBLANK($C$10),"",DATE(YEAR($E$14)+2,MONTH($E$14), DAY($E$14)))</f>
        <v/>
      </c>
      <c r="H14" s="207" t="str">
        <f>IF(ISBLANK($C$10),"",DATE(YEAR($E$14)+3,MONTH($E$14), DAY($E$14)))</f>
        <v/>
      </c>
      <c r="I14" s="207" t="str">
        <f>IF(ISBLANK($C$10),"",DATE(YEAR($E$14)+4,MONTH($E$14), DAY($E$14)))</f>
        <v/>
      </c>
      <c r="J14" s="208" t="str">
        <f>IF(ISBLANK($C$10),"",DATE(YEAR($E$14)+5,MONTH($E$14), DAY($E$14)))</f>
        <v/>
      </c>
      <c r="K14" s="257"/>
      <c r="U14" s="18"/>
      <c r="V14" s="18"/>
    </row>
    <row r="15" spans="1:38" ht="15" customHeight="1" x14ac:dyDescent="0.3">
      <c r="A15" s="25">
        <v>1</v>
      </c>
      <c r="B15" s="26" t="s">
        <v>153</v>
      </c>
      <c r="C15" s="27" t="s">
        <v>7</v>
      </c>
      <c r="D15" s="27" t="s">
        <v>7</v>
      </c>
      <c r="E15" s="28" t="s">
        <v>7</v>
      </c>
      <c r="F15" s="27" t="s">
        <v>7</v>
      </c>
      <c r="G15" s="27" t="s">
        <v>7</v>
      </c>
      <c r="H15" s="27" t="s">
        <v>7</v>
      </c>
      <c r="I15" s="25" t="s">
        <v>7</v>
      </c>
      <c r="J15" s="29" t="s">
        <v>7</v>
      </c>
      <c r="U15" s="18"/>
      <c r="V15" s="18"/>
    </row>
    <row r="16" spans="1:38" x14ac:dyDescent="0.3">
      <c r="A16" s="30" t="s">
        <v>31</v>
      </c>
      <c r="B16" s="31" t="s">
        <v>52</v>
      </c>
      <c r="C16" s="32">
        <v>0</v>
      </c>
      <c r="D16" s="32">
        <v>0</v>
      </c>
      <c r="E16" s="33">
        <v>0</v>
      </c>
      <c r="F16" s="32">
        <v>0</v>
      </c>
      <c r="G16" s="32">
        <v>0</v>
      </c>
      <c r="H16" s="32">
        <v>0</v>
      </c>
      <c r="I16" s="34">
        <v>0</v>
      </c>
      <c r="J16" s="35">
        <v>0</v>
      </c>
      <c r="U16" s="18"/>
      <c r="V16" s="18"/>
      <c r="AK16" s="36"/>
      <c r="AL16" s="36"/>
    </row>
    <row r="17" spans="1:38" x14ac:dyDescent="0.3">
      <c r="A17" s="37" t="s">
        <v>32</v>
      </c>
      <c r="B17" s="38" t="s">
        <v>53</v>
      </c>
      <c r="C17" s="39">
        <v>0</v>
      </c>
      <c r="D17" s="39">
        <v>0</v>
      </c>
      <c r="E17" s="40">
        <v>0</v>
      </c>
      <c r="F17" s="39">
        <v>0</v>
      </c>
      <c r="G17" s="39">
        <v>0</v>
      </c>
      <c r="H17" s="39">
        <v>0</v>
      </c>
      <c r="I17" s="41">
        <v>0</v>
      </c>
      <c r="J17" s="42">
        <v>0</v>
      </c>
      <c r="K17" s="7" t="s">
        <v>26</v>
      </c>
      <c r="U17" s="18"/>
      <c r="V17" s="18"/>
      <c r="AK17" s="36"/>
      <c r="AL17" s="36"/>
    </row>
    <row r="18" spans="1:38" x14ac:dyDescent="0.3">
      <c r="A18" s="37" t="s">
        <v>33</v>
      </c>
      <c r="B18" s="38" t="s">
        <v>54</v>
      </c>
      <c r="C18" s="39">
        <v>0</v>
      </c>
      <c r="D18" s="39">
        <v>0</v>
      </c>
      <c r="E18" s="40">
        <v>0</v>
      </c>
      <c r="F18" s="39">
        <v>0</v>
      </c>
      <c r="G18" s="39">
        <v>0</v>
      </c>
      <c r="H18" s="39">
        <v>0</v>
      </c>
      <c r="I18" s="41">
        <v>0</v>
      </c>
      <c r="J18" s="42">
        <v>0</v>
      </c>
      <c r="K18" s="7" t="s">
        <v>10</v>
      </c>
      <c r="L18" s="7" t="s">
        <v>2</v>
      </c>
      <c r="M18" s="7" t="s">
        <v>14</v>
      </c>
      <c r="N18" s="7" t="s">
        <v>15</v>
      </c>
      <c r="O18" s="7" t="s">
        <v>16</v>
      </c>
      <c r="P18" s="7" t="s">
        <v>17</v>
      </c>
      <c r="Q18" s="7" t="s">
        <v>21</v>
      </c>
      <c r="R18" s="7" t="s">
        <v>37</v>
      </c>
      <c r="U18" s="18"/>
      <c r="V18" s="18"/>
      <c r="AK18" s="36"/>
      <c r="AL18" s="36"/>
    </row>
    <row r="19" spans="1:38" x14ac:dyDescent="0.3">
      <c r="A19" s="37" t="s">
        <v>47</v>
      </c>
      <c r="B19" s="38" t="s">
        <v>55</v>
      </c>
      <c r="C19" s="39">
        <v>0</v>
      </c>
      <c r="D19" s="39">
        <v>0</v>
      </c>
      <c r="E19" s="40">
        <v>0</v>
      </c>
      <c r="F19" s="39">
        <v>0</v>
      </c>
      <c r="G19" s="39">
        <v>0</v>
      </c>
      <c r="H19" s="39">
        <v>0</v>
      </c>
      <c r="I19" s="41">
        <v>0</v>
      </c>
      <c r="J19" s="42">
        <v>0</v>
      </c>
      <c r="K19" s="7">
        <f>IF(C24=0,0,SUM(C37:C38)/C24)</f>
        <v>0</v>
      </c>
      <c r="L19" s="7">
        <f>IF(D24=0,0,SUM(D37:D38)/D24)</f>
        <v>0</v>
      </c>
      <c r="M19" s="7">
        <f t="shared" ref="M19:R19" si="0">IF(E24=0,0,SUM(E37:E38)/E24)</f>
        <v>0</v>
      </c>
      <c r="N19" s="7">
        <f t="shared" si="0"/>
        <v>0</v>
      </c>
      <c r="O19" s="7">
        <f t="shared" si="0"/>
        <v>0</v>
      </c>
      <c r="P19" s="7">
        <f t="shared" si="0"/>
        <v>0</v>
      </c>
      <c r="Q19" s="7">
        <f t="shared" si="0"/>
        <v>0</v>
      </c>
      <c r="R19" s="7">
        <f t="shared" si="0"/>
        <v>0</v>
      </c>
      <c r="U19" s="18"/>
      <c r="V19" s="18"/>
    </row>
    <row r="20" spans="1:38" x14ac:dyDescent="0.3">
      <c r="A20" s="37" t="s">
        <v>48</v>
      </c>
      <c r="B20" s="38" t="s">
        <v>56</v>
      </c>
      <c r="C20" s="39">
        <v>0</v>
      </c>
      <c r="D20" s="39">
        <v>0</v>
      </c>
      <c r="E20" s="40">
        <v>0</v>
      </c>
      <c r="F20" s="39">
        <v>0</v>
      </c>
      <c r="G20" s="39">
        <v>0</v>
      </c>
      <c r="H20" s="39">
        <v>0</v>
      </c>
      <c r="I20" s="41">
        <v>0</v>
      </c>
      <c r="J20" s="42">
        <v>0</v>
      </c>
      <c r="U20" s="18"/>
      <c r="V20" s="18"/>
    </row>
    <row r="21" spans="1:38" x14ac:dyDescent="0.3">
      <c r="A21" s="37" t="s">
        <v>49</v>
      </c>
      <c r="B21" s="38" t="s">
        <v>57</v>
      </c>
      <c r="C21" s="39">
        <v>0</v>
      </c>
      <c r="D21" s="39">
        <v>0</v>
      </c>
      <c r="E21" s="40">
        <v>0</v>
      </c>
      <c r="F21" s="39">
        <v>0</v>
      </c>
      <c r="G21" s="39">
        <v>0</v>
      </c>
      <c r="H21" s="39">
        <v>0</v>
      </c>
      <c r="I21" s="41">
        <v>0</v>
      </c>
      <c r="J21" s="42">
        <v>0</v>
      </c>
      <c r="U21" s="18"/>
      <c r="V21" s="18"/>
    </row>
    <row r="22" spans="1:38" x14ac:dyDescent="0.3">
      <c r="A22" s="37" t="s">
        <v>50</v>
      </c>
      <c r="B22" s="38" t="s">
        <v>58</v>
      </c>
      <c r="C22" s="39">
        <v>0</v>
      </c>
      <c r="D22" s="39">
        <v>0</v>
      </c>
      <c r="E22" s="40">
        <v>0</v>
      </c>
      <c r="F22" s="39">
        <v>0</v>
      </c>
      <c r="G22" s="39">
        <v>0</v>
      </c>
      <c r="H22" s="39">
        <v>0</v>
      </c>
      <c r="I22" s="41">
        <v>0</v>
      </c>
      <c r="J22" s="42">
        <v>0</v>
      </c>
      <c r="U22" s="18"/>
      <c r="V22" s="18"/>
    </row>
    <row r="23" spans="1:38" x14ac:dyDescent="0.3">
      <c r="A23" s="43" t="s">
        <v>51</v>
      </c>
      <c r="B23" s="44" t="s">
        <v>59</v>
      </c>
      <c r="C23" s="45">
        <v>0</v>
      </c>
      <c r="D23" s="45">
        <v>0</v>
      </c>
      <c r="E23" s="46">
        <v>0</v>
      </c>
      <c r="F23" s="45">
        <v>0</v>
      </c>
      <c r="G23" s="45">
        <v>0</v>
      </c>
      <c r="H23" s="45">
        <v>0</v>
      </c>
      <c r="I23" s="47">
        <v>0</v>
      </c>
      <c r="J23" s="48">
        <v>0</v>
      </c>
      <c r="U23" s="18"/>
      <c r="V23" s="18"/>
      <c r="X23" s="49"/>
    </row>
    <row r="24" spans="1:38" x14ac:dyDescent="0.3">
      <c r="A24" s="50" t="s">
        <v>175</v>
      </c>
      <c r="B24" s="51" t="s">
        <v>41</v>
      </c>
      <c r="C24" s="52">
        <f t="shared" ref="C24:J24" si="1">SUM(C16:C23)</f>
        <v>0</v>
      </c>
      <c r="D24" s="52">
        <f t="shared" si="1"/>
        <v>0</v>
      </c>
      <c r="E24" s="53">
        <f t="shared" si="1"/>
        <v>0</v>
      </c>
      <c r="F24" s="54">
        <f t="shared" si="1"/>
        <v>0</v>
      </c>
      <c r="G24" s="54">
        <f t="shared" si="1"/>
        <v>0</v>
      </c>
      <c r="H24" s="54">
        <f t="shared" si="1"/>
        <v>0</v>
      </c>
      <c r="I24" s="54">
        <f t="shared" si="1"/>
        <v>0</v>
      </c>
      <c r="J24" s="53">
        <f t="shared" si="1"/>
        <v>0</v>
      </c>
      <c r="U24" s="18"/>
      <c r="V24" s="18"/>
    </row>
    <row r="25" spans="1:38" x14ac:dyDescent="0.3">
      <c r="A25" s="55"/>
      <c r="B25" s="56"/>
      <c r="C25" s="57"/>
      <c r="D25" s="57"/>
      <c r="E25" s="58"/>
      <c r="F25" s="59"/>
      <c r="G25" s="59"/>
      <c r="H25" s="59"/>
      <c r="I25" s="60"/>
      <c r="J25" s="61"/>
      <c r="U25" s="18"/>
      <c r="V25" s="18"/>
      <c r="X25" s="49"/>
    </row>
    <row r="26" spans="1:38" x14ac:dyDescent="0.3">
      <c r="A26" s="29">
        <v>2</v>
      </c>
      <c r="B26" s="62" t="s">
        <v>150</v>
      </c>
      <c r="C26" s="27" t="s">
        <v>7</v>
      </c>
      <c r="D26" s="27" t="s">
        <v>7</v>
      </c>
      <c r="E26" s="28" t="s">
        <v>7</v>
      </c>
      <c r="F26" s="27" t="s">
        <v>7</v>
      </c>
      <c r="G26" s="27" t="s">
        <v>7</v>
      </c>
      <c r="H26" s="27" t="s">
        <v>7</v>
      </c>
      <c r="I26" s="25" t="s">
        <v>7</v>
      </c>
      <c r="J26" s="29" t="s">
        <v>7</v>
      </c>
      <c r="U26" s="18"/>
      <c r="V26" s="18"/>
      <c r="X26" s="49"/>
    </row>
    <row r="27" spans="1:38" x14ac:dyDescent="0.3">
      <c r="A27" s="63" t="s">
        <v>34</v>
      </c>
      <c r="B27" s="64" t="s">
        <v>60</v>
      </c>
      <c r="C27" s="65">
        <v>0</v>
      </c>
      <c r="D27" s="66">
        <v>0</v>
      </c>
      <c r="E27" s="67">
        <v>0</v>
      </c>
      <c r="F27" s="65">
        <v>0</v>
      </c>
      <c r="G27" s="66">
        <v>0</v>
      </c>
      <c r="H27" s="66">
        <v>0</v>
      </c>
      <c r="I27" s="68">
        <v>0</v>
      </c>
      <c r="J27" s="69">
        <v>0</v>
      </c>
      <c r="U27" s="18"/>
      <c r="V27" s="18"/>
    </row>
    <row r="28" spans="1:38" x14ac:dyDescent="0.3">
      <c r="A28" s="70" t="s">
        <v>35</v>
      </c>
      <c r="B28" s="71" t="s">
        <v>61</v>
      </c>
      <c r="C28" s="72">
        <v>0</v>
      </c>
      <c r="D28" s="73">
        <v>0</v>
      </c>
      <c r="E28" s="74">
        <v>0</v>
      </c>
      <c r="F28" s="72">
        <v>0</v>
      </c>
      <c r="G28" s="73">
        <v>0</v>
      </c>
      <c r="H28" s="73">
        <v>0</v>
      </c>
      <c r="I28" s="75">
        <v>0</v>
      </c>
      <c r="J28" s="76">
        <v>0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38" x14ac:dyDescent="0.3">
      <c r="A29" s="77" t="s">
        <v>74</v>
      </c>
      <c r="B29" s="78" t="s">
        <v>135</v>
      </c>
      <c r="C29" s="79">
        <f>SUM(C27:C28)</f>
        <v>0</v>
      </c>
      <c r="D29" s="79">
        <f t="shared" ref="D29:I29" si="2">SUM(D27:D28)</f>
        <v>0</v>
      </c>
      <c r="E29" s="53">
        <f>SUM(E27:E28)</f>
        <v>0</v>
      </c>
      <c r="F29" s="79">
        <f t="shared" si="2"/>
        <v>0</v>
      </c>
      <c r="G29" s="79">
        <f t="shared" si="2"/>
        <v>0</v>
      </c>
      <c r="H29" s="79">
        <f t="shared" si="2"/>
        <v>0</v>
      </c>
      <c r="I29" s="79">
        <f t="shared" si="2"/>
        <v>0</v>
      </c>
      <c r="J29" s="53">
        <f t="shared" ref="J29" si="3">SUM(J27:J28)</f>
        <v>0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38" ht="15.75" customHeight="1" x14ac:dyDescent="0.3"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38" x14ac:dyDescent="0.3">
      <c r="G31" s="9"/>
      <c r="I31" s="7"/>
      <c r="J31" s="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38" ht="15.5" x14ac:dyDescent="0.35">
      <c r="A32" s="5" t="s">
        <v>8</v>
      </c>
      <c r="B32" s="80"/>
      <c r="C32" s="271" t="s">
        <v>3</v>
      </c>
      <c r="D32" s="272"/>
      <c r="E32" s="273"/>
      <c r="F32" s="271" t="s">
        <v>4</v>
      </c>
      <c r="G32" s="272"/>
      <c r="H32" s="272"/>
      <c r="I32" s="272"/>
      <c r="J32" s="276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12" ht="40.5" x14ac:dyDescent="0.3">
      <c r="A33" s="81"/>
      <c r="B33" s="20"/>
      <c r="C33" s="21" t="s">
        <v>1</v>
      </c>
      <c r="D33" s="21" t="s">
        <v>13</v>
      </c>
      <c r="E33" s="21" t="s">
        <v>151</v>
      </c>
      <c r="F33" s="21" t="s">
        <v>152</v>
      </c>
      <c r="G33" s="21" t="s">
        <v>18</v>
      </c>
      <c r="H33" s="21" t="s">
        <v>19</v>
      </c>
      <c r="I33" s="22" t="s">
        <v>22</v>
      </c>
      <c r="J33" s="23" t="s">
        <v>37</v>
      </c>
    </row>
    <row r="34" spans="1:12" x14ac:dyDescent="0.3">
      <c r="A34" s="81"/>
      <c r="B34" s="82" t="s">
        <v>5</v>
      </c>
      <c r="C34" s="237" t="str">
        <f t="shared" ref="C34:J34" si="4">C14</f>
        <v/>
      </c>
      <c r="D34" s="237" t="str">
        <f t="shared" si="4"/>
        <v/>
      </c>
      <c r="E34" s="237" t="str">
        <f t="shared" si="4"/>
        <v/>
      </c>
      <c r="F34" s="237" t="str">
        <f t="shared" si="4"/>
        <v/>
      </c>
      <c r="G34" s="237" t="str">
        <f t="shared" si="4"/>
        <v/>
      </c>
      <c r="H34" s="237" t="str">
        <f t="shared" si="4"/>
        <v/>
      </c>
      <c r="I34" s="237" t="str">
        <f t="shared" si="4"/>
        <v/>
      </c>
      <c r="J34" s="238" t="str">
        <f t="shared" si="4"/>
        <v/>
      </c>
    </row>
    <row r="35" spans="1:12" x14ac:dyDescent="0.3">
      <c r="A35" s="83">
        <v>1</v>
      </c>
      <c r="B35" s="84" t="s">
        <v>134</v>
      </c>
      <c r="C35" s="85" t="s">
        <v>25</v>
      </c>
      <c r="D35" s="85" t="s">
        <v>25</v>
      </c>
      <c r="E35" s="85" t="s">
        <v>25</v>
      </c>
      <c r="F35" s="85" t="s">
        <v>25</v>
      </c>
      <c r="G35" s="85" t="s">
        <v>25</v>
      </c>
      <c r="H35" s="85" t="s">
        <v>25</v>
      </c>
      <c r="I35" s="85" t="s">
        <v>25</v>
      </c>
      <c r="J35" s="86" t="s">
        <v>25</v>
      </c>
    </row>
    <row r="36" spans="1:12" x14ac:dyDescent="0.3">
      <c r="A36" s="87" t="s">
        <v>31</v>
      </c>
      <c r="B36" s="31" t="s">
        <v>63</v>
      </c>
      <c r="C36" s="65">
        <v>0</v>
      </c>
      <c r="D36" s="66">
        <v>0</v>
      </c>
      <c r="E36" s="67">
        <v>0</v>
      </c>
      <c r="F36" s="65">
        <v>0</v>
      </c>
      <c r="G36" s="66">
        <v>0</v>
      </c>
      <c r="H36" s="66">
        <v>0</v>
      </c>
      <c r="I36" s="66">
        <v>0</v>
      </c>
      <c r="J36" s="67">
        <v>0</v>
      </c>
    </row>
    <row r="37" spans="1:12" x14ac:dyDescent="0.3">
      <c r="A37" s="88" t="s">
        <v>32</v>
      </c>
      <c r="B37" s="38" t="s">
        <v>64</v>
      </c>
      <c r="C37" s="89">
        <v>0</v>
      </c>
      <c r="D37" s="90">
        <v>0</v>
      </c>
      <c r="E37" s="91">
        <v>0</v>
      </c>
      <c r="F37" s="89">
        <v>0</v>
      </c>
      <c r="G37" s="90">
        <v>0</v>
      </c>
      <c r="H37" s="90">
        <v>0</v>
      </c>
      <c r="I37" s="90">
        <v>0</v>
      </c>
      <c r="J37" s="91">
        <v>0</v>
      </c>
    </row>
    <row r="38" spans="1:12" x14ac:dyDescent="0.3">
      <c r="A38" s="88" t="s">
        <v>33</v>
      </c>
      <c r="B38" s="38" t="s">
        <v>65</v>
      </c>
      <c r="C38" s="89">
        <v>0</v>
      </c>
      <c r="D38" s="90">
        <v>0</v>
      </c>
      <c r="E38" s="91">
        <v>0</v>
      </c>
      <c r="F38" s="89">
        <v>0</v>
      </c>
      <c r="G38" s="90">
        <v>0</v>
      </c>
      <c r="H38" s="90">
        <v>0</v>
      </c>
      <c r="I38" s="90">
        <v>0</v>
      </c>
      <c r="J38" s="91">
        <v>0</v>
      </c>
    </row>
    <row r="39" spans="1:12" x14ac:dyDescent="0.3">
      <c r="A39" s="88" t="s">
        <v>47</v>
      </c>
      <c r="B39" s="38" t="s">
        <v>66</v>
      </c>
      <c r="C39" s="89">
        <v>0</v>
      </c>
      <c r="D39" s="90">
        <v>0</v>
      </c>
      <c r="E39" s="91">
        <v>0</v>
      </c>
      <c r="F39" s="89">
        <v>0</v>
      </c>
      <c r="G39" s="90">
        <v>0</v>
      </c>
      <c r="H39" s="90">
        <v>0</v>
      </c>
      <c r="I39" s="90">
        <v>0</v>
      </c>
      <c r="J39" s="91">
        <v>0</v>
      </c>
      <c r="L39" s="92"/>
    </row>
    <row r="40" spans="1:12" x14ac:dyDescent="0.3">
      <c r="A40" s="93" t="s">
        <v>48</v>
      </c>
      <c r="B40" s="44" t="s">
        <v>67</v>
      </c>
      <c r="C40" s="72">
        <v>0</v>
      </c>
      <c r="D40" s="73">
        <v>0</v>
      </c>
      <c r="E40" s="74">
        <v>0</v>
      </c>
      <c r="F40" s="72">
        <v>0</v>
      </c>
      <c r="G40" s="73">
        <v>0</v>
      </c>
      <c r="H40" s="73">
        <v>0</v>
      </c>
      <c r="I40" s="73">
        <v>0</v>
      </c>
      <c r="J40" s="74">
        <v>0</v>
      </c>
      <c r="L40" s="92"/>
    </row>
    <row r="41" spans="1:12" x14ac:dyDescent="0.3">
      <c r="A41" s="94" t="s">
        <v>49</v>
      </c>
      <c r="B41" s="95" t="s">
        <v>6</v>
      </c>
      <c r="C41" s="96">
        <f>SUM(C36:C40)</f>
        <v>0</v>
      </c>
      <c r="D41" s="97">
        <f t="shared" ref="D41:J41" si="5">SUM(D36:D40)</f>
        <v>0</v>
      </c>
      <c r="E41" s="98">
        <f t="shared" si="5"/>
        <v>0</v>
      </c>
      <c r="F41" s="99">
        <f t="shared" si="5"/>
        <v>0</v>
      </c>
      <c r="G41" s="100">
        <f t="shared" si="5"/>
        <v>0</v>
      </c>
      <c r="H41" s="100">
        <f t="shared" si="5"/>
        <v>0</v>
      </c>
      <c r="I41" s="100">
        <f t="shared" si="5"/>
        <v>0</v>
      </c>
      <c r="J41" s="98">
        <f t="shared" si="5"/>
        <v>0</v>
      </c>
      <c r="L41" s="92"/>
    </row>
    <row r="42" spans="1:12" x14ac:dyDescent="0.3">
      <c r="A42" s="55"/>
      <c r="B42" s="56"/>
      <c r="C42" s="101"/>
      <c r="D42" s="101"/>
      <c r="E42" s="102"/>
      <c r="F42" s="56"/>
      <c r="G42" s="56"/>
      <c r="H42" s="56"/>
      <c r="I42" s="56"/>
      <c r="J42" s="103"/>
      <c r="L42" s="92"/>
    </row>
    <row r="43" spans="1:12" x14ac:dyDescent="0.3">
      <c r="A43" s="83">
        <v>2</v>
      </c>
      <c r="B43" s="84" t="s">
        <v>136</v>
      </c>
      <c r="C43" s="28" t="s">
        <v>25</v>
      </c>
      <c r="D43" s="28" t="s">
        <v>25</v>
      </c>
      <c r="E43" s="28" t="s">
        <v>25</v>
      </c>
      <c r="F43" s="28" t="s">
        <v>25</v>
      </c>
      <c r="G43" s="28" t="s">
        <v>25</v>
      </c>
      <c r="H43" s="28" t="s">
        <v>25</v>
      </c>
      <c r="I43" s="28" t="s">
        <v>25</v>
      </c>
      <c r="J43" s="104" t="s">
        <v>25</v>
      </c>
    </row>
    <row r="44" spans="1:12" x14ac:dyDescent="0.3">
      <c r="A44" s="87" t="s">
        <v>34</v>
      </c>
      <c r="B44" s="31" t="s">
        <v>68</v>
      </c>
      <c r="C44" s="65">
        <v>0</v>
      </c>
      <c r="D44" s="66">
        <v>0</v>
      </c>
      <c r="E44" s="67">
        <v>0</v>
      </c>
      <c r="F44" s="65">
        <v>0</v>
      </c>
      <c r="G44" s="66">
        <v>0</v>
      </c>
      <c r="H44" s="66">
        <v>0</v>
      </c>
      <c r="I44" s="66">
        <v>0</v>
      </c>
      <c r="J44" s="67">
        <v>0</v>
      </c>
    </row>
    <row r="45" spans="1:12" x14ac:dyDescent="0.3">
      <c r="A45" s="88" t="s">
        <v>35</v>
      </c>
      <c r="B45" s="38" t="s">
        <v>69</v>
      </c>
      <c r="C45" s="89">
        <v>0</v>
      </c>
      <c r="D45" s="90">
        <v>0</v>
      </c>
      <c r="E45" s="91">
        <v>0</v>
      </c>
      <c r="F45" s="89">
        <v>0</v>
      </c>
      <c r="G45" s="90">
        <v>0</v>
      </c>
      <c r="H45" s="90">
        <v>0</v>
      </c>
      <c r="I45" s="90">
        <v>0</v>
      </c>
      <c r="J45" s="91">
        <v>0</v>
      </c>
    </row>
    <row r="46" spans="1:12" x14ac:dyDescent="0.3">
      <c r="A46" s="88" t="s">
        <v>74</v>
      </c>
      <c r="B46" s="38" t="s">
        <v>70</v>
      </c>
      <c r="C46" s="89">
        <v>0</v>
      </c>
      <c r="D46" s="90">
        <v>0</v>
      </c>
      <c r="E46" s="91">
        <v>0</v>
      </c>
      <c r="F46" s="89">
        <v>0</v>
      </c>
      <c r="G46" s="90">
        <v>0</v>
      </c>
      <c r="H46" s="90">
        <v>0</v>
      </c>
      <c r="I46" s="90">
        <v>0</v>
      </c>
      <c r="J46" s="91">
        <v>0</v>
      </c>
    </row>
    <row r="47" spans="1:12" x14ac:dyDescent="0.3">
      <c r="A47" s="88" t="s">
        <v>75</v>
      </c>
      <c r="B47" s="38" t="s">
        <v>71</v>
      </c>
      <c r="C47" s="89">
        <v>0</v>
      </c>
      <c r="D47" s="90">
        <v>0</v>
      </c>
      <c r="E47" s="91">
        <v>0</v>
      </c>
      <c r="F47" s="89">
        <v>0</v>
      </c>
      <c r="G47" s="90">
        <v>0</v>
      </c>
      <c r="H47" s="90">
        <v>0</v>
      </c>
      <c r="I47" s="90">
        <v>0</v>
      </c>
      <c r="J47" s="91">
        <v>0</v>
      </c>
    </row>
    <row r="48" spans="1:12" x14ac:dyDescent="0.3">
      <c r="A48" s="88" t="s">
        <v>76</v>
      </c>
      <c r="B48" s="38" t="s">
        <v>72</v>
      </c>
      <c r="C48" s="89">
        <v>0</v>
      </c>
      <c r="D48" s="90">
        <v>0</v>
      </c>
      <c r="E48" s="91">
        <v>0</v>
      </c>
      <c r="F48" s="89">
        <v>0</v>
      </c>
      <c r="G48" s="90">
        <v>0</v>
      </c>
      <c r="H48" s="90">
        <v>0</v>
      </c>
      <c r="I48" s="90">
        <v>0</v>
      </c>
      <c r="J48" s="91">
        <v>0</v>
      </c>
    </row>
    <row r="49" spans="1:10" x14ac:dyDescent="0.3">
      <c r="A49" s="93" t="s">
        <v>77</v>
      </c>
      <c r="B49" s="44" t="s">
        <v>73</v>
      </c>
      <c r="C49" s="72">
        <v>0</v>
      </c>
      <c r="D49" s="73">
        <v>0</v>
      </c>
      <c r="E49" s="74">
        <v>0</v>
      </c>
      <c r="F49" s="72">
        <v>0</v>
      </c>
      <c r="G49" s="73">
        <v>0</v>
      </c>
      <c r="H49" s="73">
        <v>0</v>
      </c>
      <c r="I49" s="73">
        <v>0</v>
      </c>
      <c r="J49" s="74">
        <v>0</v>
      </c>
    </row>
    <row r="50" spans="1:10" x14ac:dyDescent="0.3">
      <c r="A50" s="94" t="s">
        <v>128</v>
      </c>
      <c r="B50" s="95" t="s">
        <v>6</v>
      </c>
      <c r="C50" s="96">
        <f>SUM(C44:C49)</f>
        <v>0</v>
      </c>
      <c r="D50" s="97">
        <f t="shared" ref="D50:I50" si="6">SUM(D44:D49)</f>
        <v>0</v>
      </c>
      <c r="E50" s="98">
        <f t="shared" si="6"/>
        <v>0</v>
      </c>
      <c r="F50" s="99">
        <f t="shared" si="6"/>
        <v>0</v>
      </c>
      <c r="G50" s="100">
        <f t="shared" si="6"/>
        <v>0</v>
      </c>
      <c r="H50" s="100">
        <f t="shared" si="6"/>
        <v>0</v>
      </c>
      <c r="I50" s="100">
        <f t="shared" si="6"/>
        <v>0</v>
      </c>
      <c r="J50" s="98">
        <f t="shared" ref="J50" si="7">SUM(J44:J49)</f>
        <v>0</v>
      </c>
    </row>
    <row r="51" spans="1:10" x14ac:dyDescent="0.3">
      <c r="A51" s="105"/>
      <c r="B51" s="56"/>
      <c r="C51" s="101"/>
      <c r="D51" s="101"/>
      <c r="E51" s="106"/>
      <c r="F51" s="107"/>
      <c r="G51" s="56"/>
      <c r="H51" s="56"/>
      <c r="I51" s="56"/>
      <c r="J51" s="103"/>
    </row>
    <row r="52" spans="1:10" x14ac:dyDescent="0.3">
      <c r="A52" s="94">
        <v>3</v>
      </c>
      <c r="B52" s="95" t="s">
        <v>142</v>
      </c>
      <c r="C52" s="96">
        <f>C41-C50</f>
        <v>0</v>
      </c>
      <c r="D52" s="97">
        <f t="shared" ref="D52:I52" si="8">D41-D50</f>
        <v>0</v>
      </c>
      <c r="E52" s="98">
        <f t="shared" si="8"/>
        <v>0</v>
      </c>
      <c r="F52" s="99">
        <f t="shared" si="8"/>
        <v>0</v>
      </c>
      <c r="G52" s="100">
        <f t="shared" si="8"/>
        <v>0</v>
      </c>
      <c r="H52" s="100">
        <f t="shared" si="8"/>
        <v>0</v>
      </c>
      <c r="I52" s="100">
        <f t="shared" si="8"/>
        <v>0</v>
      </c>
      <c r="J52" s="98">
        <f t="shared" ref="J52" si="9">J41-J50</f>
        <v>0</v>
      </c>
    </row>
    <row r="53" spans="1:10" x14ac:dyDescent="0.3">
      <c r="A53" s="105"/>
      <c r="B53" s="56"/>
      <c r="C53" s="101"/>
      <c r="D53" s="101"/>
      <c r="E53" s="102"/>
      <c r="F53" s="56"/>
      <c r="G53" s="56"/>
      <c r="H53" s="56"/>
      <c r="I53" s="56"/>
      <c r="J53" s="103"/>
    </row>
    <row r="54" spans="1:10" x14ac:dyDescent="0.3">
      <c r="A54" s="108">
        <v>4</v>
      </c>
      <c r="B54" s="109" t="s">
        <v>78</v>
      </c>
      <c r="C54" s="110">
        <v>0</v>
      </c>
      <c r="D54" s="111">
        <v>0</v>
      </c>
      <c r="E54" s="112">
        <v>0</v>
      </c>
      <c r="F54" s="110">
        <v>0</v>
      </c>
      <c r="G54" s="111">
        <v>0</v>
      </c>
      <c r="H54" s="111">
        <v>0</v>
      </c>
      <c r="I54" s="111">
        <v>0</v>
      </c>
      <c r="J54" s="112">
        <v>0</v>
      </c>
    </row>
    <row r="55" spans="1:10" x14ac:dyDescent="0.3">
      <c r="A55" s="105"/>
      <c r="B55" s="56"/>
      <c r="C55" s="101"/>
      <c r="D55" s="101"/>
      <c r="E55" s="102"/>
      <c r="F55" s="56"/>
      <c r="G55" s="56"/>
      <c r="H55" s="56"/>
      <c r="I55" s="56"/>
      <c r="J55" s="103"/>
    </row>
    <row r="56" spans="1:10" x14ac:dyDescent="0.3">
      <c r="A56" s="94">
        <v>5</v>
      </c>
      <c r="B56" s="95" t="s">
        <v>143</v>
      </c>
      <c r="C56" s="96">
        <f>C52+C54</f>
        <v>0</v>
      </c>
      <c r="D56" s="97">
        <f t="shared" ref="D56:J56" si="10">D52+D54</f>
        <v>0</v>
      </c>
      <c r="E56" s="98">
        <f t="shared" si="10"/>
        <v>0</v>
      </c>
      <c r="F56" s="96">
        <f t="shared" si="10"/>
        <v>0</v>
      </c>
      <c r="G56" s="97">
        <f t="shared" si="10"/>
        <v>0</v>
      </c>
      <c r="H56" s="97">
        <f t="shared" si="10"/>
        <v>0</v>
      </c>
      <c r="I56" s="97">
        <f t="shared" si="10"/>
        <v>0</v>
      </c>
      <c r="J56" s="113">
        <f t="shared" si="10"/>
        <v>0</v>
      </c>
    </row>
    <row r="57" spans="1:10" x14ac:dyDescent="0.3">
      <c r="A57" s="105"/>
      <c r="B57" s="56"/>
      <c r="C57" s="101"/>
      <c r="D57" s="101"/>
      <c r="E57" s="102"/>
      <c r="F57" s="56"/>
      <c r="G57" s="56"/>
      <c r="H57" s="56"/>
      <c r="I57" s="56"/>
      <c r="J57" s="103"/>
    </row>
    <row r="58" spans="1:10" x14ac:dyDescent="0.3">
      <c r="A58" s="108">
        <v>6</v>
      </c>
      <c r="B58" s="109" t="s">
        <v>80</v>
      </c>
      <c r="C58" s="110">
        <v>0</v>
      </c>
      <c r="D58" s="111">
        <v>0</v>
      </c>
      <c r="E58" s="112">
        <v>0</v>
      </c>
      <c r="F58" s="110">
        <v>0</v>
      </c>
      <c r="G58" s="111">
        <v>0</v>
      </c>
      <c r="H58" s="111">
        <v>0</v>
      </c>
      <c r="I58" s="111">
        <v>0</v>
      </c>
      <c r="J58" s="112">
        <v>0</v>
      </c>
    </row>
    <row r="59" spans="1:10" x14ac:dyDescent="0.3">
      <c r="A59" s="105"/>
      <c r="B59" s="56"/>
      <c r="C59" s="101"/>
      <c r="D59" s="101"/>
      <c r="E59" s="102"/>
      <c r="F59" s="56"/>
      <c r="G59" s="56"/>
      <c r="H59" s="56"/>
      <c r="I59" s="56"/>
      <c r="J59" s="103"/>
    </row>
    <row r="60" spans="1:10" x14ac:dyDescent="0.3">
      <c r="A60" s="94">
        <v>7</v>
      </c>
      <c r="B60" s="95" t="s">
        <v>144</v>
      </c>
      <c r="C60" s="96">
        <f>C56+C58</f>
        <v>0</v>
      </c>
      <c r="D60" s="97">
        <f t="shared" ref="D60:J60" si="11">D56+D58</f>
        <v>0</v>
      </c>
      <c r="E60" s="98">
        <f t="shared" si="11"/>
        <v>0</v>
      </c>
      <c r="F60" s="96">
        <f t="shared" si="11"/>
        <v>0</v>
      </c>
      <c r="G60" s="97">
        <f t="shared" si="11"/>
        <v>0</v>
      </c>
      <c r="H60" s="97">
        <f t="shared" si="11"/>
        <v>0</v>
      </c>
      <c r="I60" s="97">
        <f t="shared" si="11"/>
        <v>0</v>
      </c>
      <c r="J60" s="113">
        <f t="shared" si="11"/>
        <v>0</v>
      </c>
    </row>
    <row r="61" spans="1:10" x14ac:dyDescent="0.3">
      <c r="A61" s="105"/>
      <c r="B61" s="56"/>
      <c r="C61" s="101"/>
      <c r="D61" s="101"/>
      <c r="E61" s="102"/>
      <c r="F61" s="56"/>
      <c r="G61" s="56"/>
      <c r="H61" s="56"/>
      <c r="I61" s="56"/>
      <c r="J61" s="103"/>
    </row>
    <row r="62" spans="1:10" x14ac:dyDescent="0.3">
      <c r="A62" s="108">
        <v>8</v>
      </c>
      <c r="B62" s="109" t="s">
        <v>81</v>
      </c>
      <c r="C62" s="110">
        <v>0</v>
      </c>
      <c r="D62" s="111">
        <v>0</v>
      </c>
      <c r="E62" s="112">
        <v>0</v>
      </c>
      <c r="F62" s="110">
        <v>0</v>
      </c>
      <c r="G62" s="111">
        <v>0</v>
      </c>
      <c r="H62" s="111">
        <v>0</v>
      </c>
      <c r="I62" s="111">
        <v>0</v>
      </c>
      <c r="J62" s="112">
        <v>0</v>
      </c>
    </row>
    <row r="63" spans="1:10" x14ac:dyDescent="0.3">
      <c r="G63" s="7"/>
      <c r="H63" s="114"/>
      <c r="I63" s="114"/>
      <c r="J63" s="114"/>
    </row>
    <row r="64" spans="1:10" x14ac:dyDescent="0.3">
      <c r="G64" s="9"/>
      <c r="I64" s="7"/>
      <c r="J64" s="115"/>
    </row>
    <row r="65" spans="1:10" ht="15.5" x14ac:dyDescent="0.35">
      <c r="A65" s="5" t="s">
        <v>46</v>
      </c>
      <c r="B65" s="80"/>
      <c r="C65" s="274" t="s">
        <v>3</v>
      </c>
      <c r="D65" s="275"/>
      <c r="E65" s="275"/>
      <c r="F65" s="274" t="s">
        <v>4</v>
      </c>
      <c r="G65" s="275"/>
      <c r="H65" s="275"/>
      <c r="I65" s="275"/>
      <c r="J65" s="277"/>
    </row>
    <row r="66" spans="1:10" ht="40.5" x14ac:dyDescent="0.3">
      <c r="A66" s="81"/>
      <c r="B66" s="20"/>
      <c r="C66" s="116" t="s">
        <v>1</v>
      </c>
      <c r="D66" s="116" t="s">
        <v>13</v>
      </c>
      <c r="E66" s="116" t="s">
        <v>151</v>
      </c>
      <c r="F66" s="116" t="s">
        <v>152</v>
      </c>
      <c r="G66" s="116" t="s">
        <v>18</v>
      </c>
      <c r="H66" s="116" t="s">
        <v>19</v>
      </c>
      <c r="I66" s="117" t="s">
        <v>22</v>
      </c>
      <c r="J66" s="23" t="s">
        <v>37</v>
      </c>
    </row>
    <row r="67" spans="1:10" x14ac:dyDescent="0.3">
      <c r="A67" s="20"/>
      <c r="B67" s="82" t="s">
        <v>5</v>
      </c>
      <c r="C67" s="239" t="str">
        <f t="shared" ref="C67:J67" si="12">C14</f>
        <v/>
      </c>
      <c r="D67" s="239" t="str">
        <f t="shared" si="12"/>
        <v/>
      </c>
      <c r="E67" s="239" t="str">
        <f t="shared" si="12"/>
        <v/>
      </c>
      <c r="F67" s="239" t="str">
        <f t="shared" si="12"/>
        <v/>
      </c>
      <c r="G67" s="239" t="str">
        <f t="shared" si="12"/>
        <v/>
      </c>
      <c r="H67" s="239" t="str">
        <f t="shared" si="12"/>
        <v/>
      </c>
      <c r="I67" s="239" t="str">
        <f t="shared" si="12"/>
        <v/>
      </c>
      <c r="J67" s="240" t="str">
        <f t="shared" si="12"/>
        <v/>
      </c>
    </row>
    <row r="68" spans="1:10" x14ac:dyDescent="0.3">
      <c r="A68" s="25">
        <v>1</v>
      </c>
      <c r="B68" s="26" t="s">
        <v>137</v>
      </c>
      <c r="C68" s="28" t="s">
        <v>25</v>
      </c>
      <c r="D68" s="28" t="s">
        <v>25</v>
      </c>
      <c r="E68" s="28" t="s">
        <v>25</v>
      </c>
      <c r="F68" s="28" t="s">
        <v>25</v>
      </c>
      <c r="G68" s="28" t="s">
        <v>25</v>
      </c>
      <c r="H68" s="28" t="s">
        <v>25</v>
      </c>
      <c r="I68" s="28" t="s">
        <v>25</v>
      </c>
      <c r="J68" s="104" t="s">
        <v>25</v>
      </c>
    </row>
    <row r="69" spans="1:10" x14ac:dyDescent="0.3">
      <c r="A69" s="30" t="s">
        <v>31</v>
      </c>
      <c r="B69" s="31" t="s">
        <v>82</v>
      </c>
      <c r="C69" s="32">
        <v>0</v>
      </c>
      <c r="D69" s="66">
        <v>0</v>
      </c>
      <c r="E69" s="67">
        <v>0</v>
      </c>
      <c r="F69" s="66">
        <v>0</v>
      </c>
      <c r="G69" s="66">
        <v>0</v>
      </c>
      <c r="H69" s="66">
        <v>0</v>
      </c>
      <c r="I69" s="66">
        <v>0</v>
      </c>
      <c r="J69" s="67">
        <v>0</v>
      </c>
    </row>
    <row r="70" spans="1:10" x14ac:dyDescent="0.3">
      <c r="A70" s="37" t="s">
        <v>32</v>
      </c>
      <c r="B70" s="38" t="s">
        <v>83</v>
      </c>
      <c r="C70" s="39">
        <v>0</v>
      </c>
      <c r="D70" s="90">
        <v>0</v>
      </c>
      <c r="E70" s="91">
        <v>0</v>
      </c>
      <c r="F70" s="90">
        <v>0</v>
      </c>
      <c r="G70" s="90">
        <v>0</v>
      </c>
      <c r="H70" s="90">
        <v>0</v>
      </c>
      <c r="I70" s="90">
        <v>0</v>
      </c>
      <c r="J70" s="91">
        <v>0</v>
      </c>
    </row>
    <row r="71" spans="1:10" x14ac:dyDescent="0.3">
      <c r="A71" s="43" t="s">
        <v>33</v>
      </c>
      <c r="B71" s="44" t="s">
        <v>84</v>
      </c>
      <c r="C71" s="45">
        <v>0</v>
      </c>
      <c r="D71" s="73">
        <v>0</v>
      </c>
      <c r="E71" s="74">
        <v>0</v>
      </c>
      <c r="F71" s="73">
        <v>0</v>
      </c>
      <c r="G71" s="73">
        <v>0</v>
      </c>
      <c r="H71" s="73">
        <v>0</v>
      </c>
      <c r="I71" s="73">
        <v>0</v>
      </c>
      <c r="J71" s="74">
        <v>0</v>
      </c>
    </row>
    <row r="72" spans="1:10" x14ac:dyDescent="0.3">
      <c r="A72" s="118" t="s">
        <v>47</v>
      </c>
      <c r="B72" s="119" t="s">
        <v>6</v>
      </c>
      <c r="C72" s="52">
        <f t="shared" ref="C72:H72" si="13">SUM(C69:C71)</f>
        <v>0</v>
      </c>
      <c r="D72" s="97">
        <f t="shared" si="13"/>
        <v>0</v>
      </c>
      <c r="E72" s="98">
        <f>SUM(E69:E71)</f>
        <v>0</v>
      </c>
      <c r="F72" s="100">
        <f t="shared" si="13"/>
        <v>0</v>
      </c>
      <c r="G72" s="100">
        <f t="shared" si="13"/>
        <v>0</v>
      </c>
      <c r="H72" s="100">
        <f t="shared" si="13"/>
        <v>0</v>
      </c>
      <c r="I72" s="100">
        <f>SUM(I69:I71)</f>
        <v>0</v>
      </c>
      <c r="J72" s="98">
        <f>SUM(J69:J71)</f>
        <v>0</v>
      </c>
    </row>
    <row r="73" spans="1:10" x14ac:dyDescent="0.3">
      <c r="A73" s="120"/>
      <c r="B73" s="102"/>
      <c r="C73" s="121"/>
      <c r="D73" s="121"/>
      <c r="E73" s="102"/>
      <c r="F73" s="102"/>
      <c r="G73" s="102"/>
      <c r="H73" s="102"/>
      <c r="I73" s="102"/>
      <c r="J73" s="122"/>
    </row>
    <row r="74" spans="1:10" x14ac:dyDescent="0.3">
      <c r="A74" s="9">
        <v>2</v>
      </c>
      <c r="B74" s="123" t="s">
        <v>85</v>
      </c>
      <c r="C74" s="124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2">
        <v>0</v>
      </c>
    </row>
    <row r="75" spans="1:10" x14ac:dyDescent="0.3">
      <c r="A75" s="125"/>
      <c r="B75" s="126"/>
      <c r="C75" s="127"/>
      <c r="D75" s="127"/>
      <c r="E75" s="126"/>
      <c r="F75" s="126"/>
      <c r="G75" s="126"/>
      <c r="H75" s="126"/>
      <c r="I75" s="126"/>
      <c r="J75" s="128"/>
    </row>
    <row r="76" spans="1:10" x14ac:dyDescent="0.3">
      <c r="A76" s="25">
        <v>3</v>
      </c>
      <c r="B76" s="26" t="s">
        <v>138</v>
      </c>
      <c r="C76" s="28" t="s">
        <v>25</v>
      </c>
      <c r="D76" s="28" t="s">
        <v>25</v>
      </c>
      <c r="E76" s="28" t="s">
        <v>25</v>
      </c>
      <c r="F76" s="28" t="s">
        <v>25</v>
      </c>
      <c r="G76" s="28" t="s">
        <v>25</v>
      </c>
      <c r="H76" s="28" t="s">
        <v>25</v>
      </c>
      <c r="I76" s="28" t="s">
        <v>25</v>
      </c>
      <c r="J76" s="104" t="s">
        <v>25</v>
      </c>
    </row>
    <row r="77" spans="1:10" x14ac:dyDescent="0.3">
      <c r="A77" s="30" t="s">
        <v>86</v>
      </c>
      <c r="B77" s="31" t="s">
        <v>91</v>
      </c>
      <c r="C77" s="32">
        <v>0</v>
      </c>
      <c r="D77" s="66">
        <v>0</v>
      </c>
      <c r="E77" s="67">
        <v>0</v>
      </c>
      <c r="F77" s="66">
        <v>0</v>
      </c>
      <c r="G77" s="66">
        <v>0</v>
      </c>
      <c r="H77" s="66">
        <v>0</v>
      </c>
      <c r="I77" s="66">
        <v>0</v>
      </c>
      <c r="J77" s="67">
        <v>0</v>
      </c>
    </row>
    <row r="78" spans="1:10" x14ac:dyDescent="0.3">
      <c r="A78" s="37" t="s">
        <v>87</v>
      </c>
      <c r="B78" s="38" t="s">
        <v>92</v>
      </c>
      <c r="C78" s="39">
        <v>0</v>
      </c>
      <c r="D78" s="90">
        <v>0</v>
      </c>
      <c r="E78" s="91">
        <v>0</v>
      </c>
      <c r="F78" s="90">
        <v>0</v>
      </c>
      <c r="G78" s="90">
        <v>0</v>
      </c>
      <c r="H78" s="90">
        <v>0</v>
      </c>
      <c r="I78" s="90">
        <v>0</v>
      </c>
      <c r="J78" s="91">
        <v>0</v>
      </c>
    </row>
    <row r="79" spans="1:10" x14ac:dyDescent="0.3">
      <c r="A79" s="37" t="s">
        <v>88</v>
      </c>
      <c r="B79" s="38" t="s">
        <v>93</v>
      </c>
      <c r="C79" s="39">
        <v>0</v>
      </c>
      <c r="D79" s="90">
        <v>0</v>
      </c>
      <c r="E79" s="91">
        <v>0</v>
      </c>
      <c r="F79" s="90">
        <v>0</v>
      </c>
      <c r="G79" s="90">
        <v>0</v>
      </c>
      <c r="H79" s="90">
        <v>0</v>
      </c>
      <c r="I79" s="90">
        <v>0</v>
      </c>
      <c r="J79" s="91">
        <v>0</v>
      </c>
    </row>
    <row r="80" spans="1:10" x14ac:dyDescent="0.3">
      <c r="A80" s="37" t="s">
        <v>89</v>
      </c>
      <c r="B80" s="38" t="s">
        <v>94</v>
      </c>
      <c r="C80" s="39">
        <v>0</v>
      </c>
      <c r="D80" s="90">
        <v>0</v>
      </c>
      <c r="E80" s="91">
        <v>0</v>
      </c>
      <c r="F80" s="90">
        <v>0</v>
      </c>
      <c r="G80" s="90">
        <v>0</v>
      </c>
      <c r="H80" s="90">
        <v>0</v>
      </c>
      <c r="I80" s="90">
        <v>0</v>
      </c>
      <c r="J80" s="91">
        <v>0</v>
      </c>
    </row>
    <row r="81" spans="1:10" x14ac:dyDescent="0.3">
      <c r="A81" s="43" t="s">
        <v>90</v>
      </c>
      <c r="B81" s="44" t="s">
        <v>95</v>
      </c>
      <c r="C81" s="45">
        <v>0</v>
      </c>
      <c r="D81" s="73">
        <v>0</v>
      </c>
      <c r="E81" s="74">
        <v>0</v>
      </c>
      <c r="F81" s="73">
        <v>0</v>
      </c>
      <c r="G81" s="73">
        <v>0</v>
      </c>
      <c r="H81" s="73">
        <v>0</v>
      </c>
      <c r="I81" s="73">
        <v>0</v>
      </c>
      <c r="J81" s="74">
        <v>0</v>
      </c>
    </row>
    <row r="82" spans="1:10" x14ac:dyDescent="0.3">
      <c r="A82" s="118" t="s">
        <v>129</v>
      </c>
      <c r="B82" s="119" t="s">
        <v>6</v>
      </c>
      <c r="C82" s="52">
        <f>SUM(C77:C81)</f>
        <v>0</v>
      </c>
      <c r="D82" s="97">
        <f t="shared" ref="D82:H82" si="14">SUM(D77:D81)</f>
        <v>0</v>
      </c>
      <c r="E82" s="98">
        <f>SUM(E77:E81)</f>
        <v>0</v>
      </c>
      <c r="F82" s="100">
        <f t="shared" si="14"/>
        <v>0</v>
      </c>
      <c r="G82" s="100">
        <f t="shared" si="14"/>
        <v>0</v>
      </c>
      <c r="H82" s="100">
        <f t="shared" si="14"/>
        <v>0</v>
      </c>
      <c r="I82" s="100">
        <f>SUM(I77:I81)</f>
        <v>0</v>
      </c>
      <c r="J82" s="98">
        <f>SUM(J77:J81)</f>
        <v>0</v>
      </c>
    </row>
    <row r="83" spans="1:10" x14ac:dyDescent="0.3">
      <c r="A83" s="125"/>
      <c r="B83" s="126"/>
      <c r="C83" s="127"/>
      <c r="D83" s="127"/>
      <c r="E83" s="126"/>
      <c r="F83" s="126"/>
      <c r="G83" s="126"/>
      <c r="H83" s="126"/>
      <c r="I83" s="126"/>
      <c r="J83" s="128"/>
    </row>
    <row r="84" spans="1:10" x14ac:dyDescent="0.3">
      <c r="A84" s="25">
        <v>4</v>
      </c>
      <c r="B84" s="26" t="s">
        <v>139</v>
      </c>
      <c r="C84" s="28" t="s">
        <v>25</v>
      </c>
      <c r="D84" s="28" t="s">
        <v>25</v>
      </c>
      <c r="E84" s="28" t="s">
        <v>25</v>
      </c>
      <c r="F84" s="28" t="s">
        <v>25</v>
      </c>
      <c r="G84" s="28" t="s">
        <v>25</v>
      </c>
      <c r="H84" s="28" t="s">
        <v>25</v>
      </c>
      <c r="I84" s="28" t="s">
        <v>25</v>
      </c>
      <c r="J84" s="104" t="s">
        <v>25</v>
      </c>
    </row>
    <row r="85" spans="1:10" x14ac:dyDescent="0.3">
      <c r="A85" s="30" t="s">
        <v>96</v>
      </c>
      <c r="B85" s="31" t="s">
        <v>102</v>
      </c>
      <c r="C85" s="32">
        <v>0</v>
      </c>
      <c r="D85" s="66">
        <v>0</v>
      </c>
      <c r="E85" s="67">
        <v>0</v>
      </c>
      <c r="F85" s="66">
        <v>0</v>
      </c>
      <c r="G85" s="66">
        <v>0</v>
      </c>
      <c r="H85" s="66">
        <v>0</v>
      </c>
      <c r="I85" s="66">
        <v>0</v>
      </c>
      <c r="J85" s="67">
        <v>0</v>
      </c>
    </row>
    <row r="86" spans="1:10" x14ac:dyDescent="0.3">
      <c r="A86" s="37" t="s">
        <v>97</v>
      </c>
      <c r="B86" s="38" t="s">
        <v>103</v>
      </c>
      <c r="C86" s="39">
        <v>0</v>
      </c>
      <c r="D86" s="90">
        <v>0</v>
      </c>
      <c r="E86" s="91">
        <v>0</v>
      </c>
      <c r="F86" s="90">
        <v>0</v>
      </c>
      <c r="G86" s="90">
        <v>0</v>
      </c>
      <c r="H86" s="90">
        <v>0</v>
      </c>
      <c r="I86" s="90">
        <v>0</v>
      </c>
      <c r="J86" s="91">
        <v>0</v>
      </c>
    </row>
    <row r="87" spans="1:10" x14ac:dyDescent="0.3">
      <c r="A87" s="37" t="s">
        <v>98</v>
      </c>
      <c r="B87" s="38" t="s">
        <v>104</v>
      </c>
      <c r="C87" s="39">
        <v>0</v>
      </c>
      <c r="D87" s="90">
        <v>0</v>
      </c>
      <c r="E87" s="91">
        <v>0</v>
      </c>
      <c r="F87" s="90">
        <v>0</v>
      </c>
      <c r="G87" s="90">
        <v>0</v>
      </c>
      <c r="H87" s="90">
        <v>0</v>
      </c>
      <c r="I87" s="90">
        <v>0</v>
      </c>
      <c r="J87" s="91">
        <v>0</v>
      </c>
    </row>
    <row r="88" spans="1:10" x14ac:dyDescent="0.3">
      <c r="A88" s="37" t="s">
        <v>99</v>
      </c>
      <c r="B88" s="38" t="s">
        <v>105</v>
      </c>
      <c r="C88" s="39">
        <v>0</v>
      </c>
      <c r="D88" s="90">
        <v>0</v>
      </c>
      <c r="E88" s="91">
        <v>0</v>
      </c>
      <c r="F88" s="90">
        <v>0</v>
      </c>
      <c r="G88" s="90">
        <v>0</v>
      </c>
      <c r="H88" s="90">
        <v>0</v>
      </c>
      <c r="I88" s="90">
        <v>0</v>
      </c>
      <c r="J88" s="91">
        <v>0</v>
      </c>
    </row>
    <row r="89" spans="1:10" x14ac:dyDescent="0.3">
      <c r="A89" s="37" t="s">
        <v>100</v>
      </c>
      <c r="B89" s="38" t="s">
        <v>106</v>
      </c>
      <c r="C89" s="39">
        <v>0</v>
      </c>
      <c r="D89" s="90">
        <v>0</v>
      </c>
      <c r="E89" s="91">
        <v>0</v>
      </c>
      <c r="F89" s="90">
        <v>0</v>
      </c>
      <c r="G89" s="90">
        <v>0</v>
      </c>
      <c r="H89" s="90">
        <v>0</v>
      </c>
      <c r="I89" s="90">
        <v>0</v>
      </c>
      <c r="J89" s="91">
        <v>0</v>
      </c>
    </row>
    <row r="90" spans="1:10" x14ac:dyDescent="0.3">
      <c r="A90" s="43" t="s">
        <v>101</v>
      </c>
      <c r="B90" s="44" t="s">
        <v>107</v>
      </c>
      <c r="C90" s="45">
        <v>0</v>
      </c>
      <c r="D90" s="73">
        <v>0</v>
      </c>
      <c r="E90" s="74">
        <v>0</v>
      </c>
      <c r="F90" s="73">
        <v>0</v>
      </c>
      <c r="G90" s="73">
        <v>0</v>
      </c>
      <c r="H90" s="73">
        <v>0</v>
      </c>
      <c r="I90" s="73">
        <v>0</v>
      </c>
      <c r="J90" s="74">
        <v>0</v>
      </c>
    </row>
    <row r="91" spans="1:10" x14ac:dyDescent="0.3">
      <c r="A91" s="118" t="s">
        <v>130</v>
      </c>
      <c r="B91" s="119" t="s">
        <v>6</v>
      </c>
      <c r="C91" s="52">
        <f>SUM(C85:C90)</f>
        <v>0</v>
      </c>
      <c r="D91" s="97">
        <f t="shared" ref="D91:H91" si="15">SUM(D85:D90)</f>
        <v>0</v>
      </c>
      <c r="E91" s="98">
        <f>SUM(E85:E90)</f>
        <v>0</v>
      </c>
      <c r="F91" s="100">
        <f t="shared" si="15"/>
        <v>0</v>
      </c>
      <c r="G91" s="100">
        <f t="shared" si="15"/>
        <v>0</v>
      </c>
      <c r="H91" s="100">
        <f t="shared" si="15"/>
        <v>0</v>
      </c>
      <c r="I91" s="100">
        <f>SUM(I85:I90)</f>
        <v>0</v>
      </c>
      <c r="J91" s="98">
        <f>SUM(J85:J90)</f>
        <v>0</v>
      </c>
    </row>
    <row r="92" spans="1:10" x14ac:dyDescent="0.3">
      <c r="A92" s="120"/>
      <c r="B92" s="102"/>
      <c r="C92" s="121"/>
      <c r="D92" s="121"/>
      <c r="E92" s="102"/>
      <c r="F92" s="102"/>
      <c r="G92" s="102"/>
      <c r="H92" s="102"/>
      <c r="I92" s="102"/>
      <c r="J92" s="122"/>
    </row>
    <row r="93" spans="1:10" x14ac:dyDescent="0.3">
      <c r="A93" s="129">
        <v>5</v>
      </c>
      <c r="B93" s="130" t="s">
        <v>145</v>
      </c>
      <c r="C93" s="52">
        <f>C82-C91</f>
        <v>0</v>
      </c>
      <c r="D93" s="97">
        <f t="shared" ref="D93:H93" si="16">D82-D91</f>
        <v>0</v>
      </c>
      <c r="E93" s="98">
        <f>E82-E91</f>
        <v>0</v>
      </c>
      <c r="F93" s="54">
        <f t="shared" si="16"/>
        <v>0</v>
      </c>
      <c r="G93" s="100">
        <f t="shared" si="16"/>
        <v>0</v>
      </c>
      <c r="H93" s="100">
        <f t="shared" si="16"/>
        <v>0</v>
      </c>
      <c r="I93" s="100">
        <f>I82-I91</f>
        <v>0</v>
      </c>
      <c r="J93" s="98">
        <f>J82-J91</f>
        <v>0</v>
      </c>
    </row>
    <row r="94" spans="1:10" x14ac:dyDescent="0.3">
      <c r="A94" s="125"/>
      <c r="B94" s="126"/>
      <c r="C94" s="127"/>
      <c r="D94" s="127"/>
      <c r="E94" s="126"/>
      <c r="F94" s="126"/>
      <c r="G94" s="126"/>
      <c r="H94" s="126"/>
      <c r="I94" s="126"/>
      <c r="J94" s="128"/>
    </row>
    <row r="95" spans="1:10" x14ac:dyDescent="0.3">
      <c r="A95" s="25">
        <v>6</v>
      </c>
      <c r="B95" s="26" t="s">
        <v>140</v>
      </c>
      <c r="C95" s="28" t="s">
        <v>25</v>
      </c>
      <c r="D95" s="28" t="s">
        <v>25</v>
      </c>
      <c r="E95" s="28" t="s">
        <v>25</v>
      </c>
      <c r="F95" s="28" t="s">
        <v>25</v>
      </c>
      <c r="G95" s="28" t="s">
        <v>25</v>
      </c>
      <c r="H95" s="28" t="s">
        <v>25</v>
      </c>
      <c r="I95" s="28" t="s">
        <v>25</v>
      </c>
      <c r="J95" s="104" t="s">
        <v>25</v>
      </c>
    </row>
    <row r="96" spans="1:10" x14ac:dyDescent="0.3">
      <c r="A96" s="30" t="s">
        <v>108</v>
      </c>
      <c r="B96" s="31" t="s">
        <v>111</v>
      </c>
      <c r="C96" s="32">
        <v>0</v>
      </c>
      <c r="D96" s="66">
        <v>0</v>
      </c>
      <c r="E96" s="67">
        <v>0</v>
      </c>
      <c r="F96" s="66">
        <v>0</v>
      </c>
      <c r="G96" s="66">
        <v>0</v>
      </c>
      <c r="H96" s="66">
        <v>0</v>
      </c>
      <c r="I96" s="66">
        <v>0</v>
      </c>
      <c r="J96" s="67">
        <v>0</v>
      </c>
    </row>
    <row r="97" spans="1:10" x14ac:dyDescent="0.3">
      <c r="A97" s="37" t="s">
        <v>109</v>
      </c>
      <c r="B97" s="38" t="s">
        <v>106</v>
      </c>
      <c r="C97" s="39">
        <v>0</v>
      </c>
      <c r="D97" s="90">
        <v>0</v>
      </c>
      <c r="E97" s="91">
        <v>0</v>
      </c>
      <c r="F97" s="90">
        <v>0</v>
      </c>
      <c r="G97" s="90">
        <v>0</v>
      </c>
      <c r="H97" s="90">
        <v>0</v>
      </c>
      <c r="I97" s="90">
        <v>0</v>
      </c>
      <c r="J97" s="91">
        <v>0</v>
      </c>
    </row>
    <row r="98" spans="1:10" x14ac:dyDescent="0.3">
      <c r="A98" s="43" t="s">
        <v>110</v>
      </c>
      <c r="B98" s="44" t="s">
        <v>112</v>
      </c>
      <c r="C98" s="45">
        <v>0</v>
      </c>
      <c r="D98" s="73">
        <v>0</v>
      </c>
      <c r="E98" s="74">
        <v>0</v>
      </c>
      <c r="F98" s="73">
        <v>0</v>
      </c>
      <c r="G98" s="73">
        <v>0</v>
      </c>
      <c r="H98" s="73">
        <v>0</v>
      </c>
      <c r="I98" s="73">
        <v>0</v>
      </c>
      <c r="J98" s="74">
        <v>0</v>
      </c>
    </row>
    <row r="99" spans="1:10" x14ac:dyDescent="0.3">
      <c r="A99" s="118" t="s">
        <v>131</v>
      </c>
      <c r="B99" s="119" t="s">
        <v>6</v>
      </c>
      <c r="C99" s="52">
        <f>SUM(C96:C98)</f>
        <v>0</v>
      </c>
      <c r="D99" s="97">
        <f t="shared" ref="D99:H99" si="17">SUM(D96:D98)</f>
        <v>0</v>
      </c>
      <c r="E99" s="98">
        <f>SUM(E96:E98)</f>
        <v>0</v>
      </c>
      <c r="F99" s="100">
        <f t="shared" si="17"/>
        <v>0</v>
      </c>
      <c r="G99" s="100">
        <f t="shared" si="17"/>
        <v>0</v>
      </c>
      <c r="H99" s="100">
        <f t="shared" si="17"/>
        <v>0</v>
      </c>
      <c r="I99" s="100">
        <f>SUM(I96:I98)</f>
        <v>0</v>
      </c>
      <c r="J99" s="98">
        <f>SUM(J96:J98)</f>
        <v>0</v>
      </c>
    </row>
    <row r="100" spans="1:10" x14ac:dyDescent="0.3">
      <c r="A100" s="120"/>
      <c r="B100" s="102"/>
      <c r="C100" s="121"/>
      <c r="D100" s="121"/>
      <c r="E100" s="102"/>
      <c r="F100" s="102"/>
      <c r="G100" s="102"/>
      <c r="H100" s="102"/>
      <c r="I100" s="102"/>
      <c r="J100" s="122"/>
    </row>
    <row r="101" spans="1:10" x14ac:dyDescent="0.3">
      <c r="A101" s="9">
        <v>7</v>
      </c>
      <c r="B101" s="131" t="s">
        <v>116</v>
      </c>
      <c r="C101" s="124">
        <v>0</v>
      </c>
      <c r="D101" s="111">
        <v>0</v>
      </c>
      <c r="E101" s="112">
        <v>0</v>
      </c>
      <c r="F101" s="111">
        <v>0</v>
      </c>
      <c r="G101" s="111">
        <v>0</v>
      </c>
      <c r="H101" s="111">
        <v>0</v>
      </c>
      <c r="I101" s="111">
        <v>0</v>
      </c>
      <c r="J101" s="112">
        <v>0</v>
      </c>
    </row>
    <row r="102" spans="1:10" x14ac:dyDescent="0.3">
      <c r="A102" s="120"/>
      <c r="B102" s="102"/>
      <c r="C102" s="121"/>
      <c r="D102" s="121"/>
      <c r="E102" s="102"/>
      <c r="F102" s="102"/>
      <c r="G102" s="102"/>
      <c r="H102" s="102"/>
      <c r="I102" s="102"/>
      <c r="J102" s="122"/>
    </row>
    <row r="103" spans="1:10" x14ac:dyDescent="0.3">
      <c r="A103" s="129">
        <v>8</v>
      </c>
      <c r="B103" s="130" t="s">
        <v>146</v>
      </c>
      <c r="C103" s="52">
        <f>C72+C74+C93-C99-C101</f>
        <v>0</v>
      </c>
      <c r="D103" s="97">
        <f t="shared" ref="D103:H103" si="18">D72+D74+D93-D99-D101</f>
        <v>0</v>
      </c>
      <c r="E103" s="98">
        <f>E72+E74+E93-E99-E101</f>
        <v>0</v>
      </c>
      <c r="F103" s="54">
        <f t="shared" si="18"/>
        <v>0</v>
      </c>
      <c r="G103" s="100">
        <f t="shared" si="18"/>
        <v>0</v>
      </c>
      <c r="H103" s="100">
        <f t="shared" si="18"/>
        <v>0</v>
      </c>
      <c r="I103" s="100">
        <f>I72+I74+I93-I99-I101</f>
        <v>0</v>
      </c>
      <c r="J103" s="98">
        <f>J72+J74+J93-J99-J101</f>
        <v>0</v>
      </c>
    </row>
    <row r="104" spans="1:10" x14ac:dyDescent="0.3">
      <c r="A104" s="125"/>
      <c r="B104" s="126"/>
      <c r="C104" s="127"/>
      <c r="D104" s="127"/>
      <c r="E104" s="126"/>
      <c r="F104" s="126"/>
      <c r="G104" s="126"/>
      <c r="H104" s="126"/>
      <c r="I104" s="126"/>
      <c r="J104" s="128"/>
    </row>
    <row r="105" spans="1:10" x14ac:dyDescent="0.3">
      <c r="A105" s="25">
        <v>9</v>
      </c>
      <c r="B105" s="26" t="s">
        <v>85</v>
      </c>
      <c r="C105" s="28" t="s">
        <v>25</v>
      </c>
      <c r="D105" s="28" t="s">
        <v>25</v>
      </c>
      <c r="E105" s="28" t="s">
        <v>25</v>
      </c>
      <c r="F105" s="28" t="s">
        <v>25</v>
      </c>
      <c r="G105" s="28" t="s">
        <v>25</v>
      </c>
      <c r="H105" s="28" t="s">
        <v>25</v>
      </c>
      <c r="I105" s="28" t="s">
        <v>25</v>
      </c>
      <c r="J105" s="104" t="s">
        <v>25</v>
      </c>
    </row>
    <row r="106" spans="1:10" x14ac:dyDescent="0.3">
      <c r="A106" s="30" t="s">
        <v>113</v>
      </c>
      <c r="B106" s="31" t="s">
        <v>115</v>
      </c>
      <c r="C106" s="32">
        <v>0</v>
      </c>
      <c r="D106" s="66">
        <v>0</v>
      </c>
      <c r="E106" s="67">
        <v>0</v>
      </c>
      <c r="F106" s="66">
        <v>0</v>
      </c>
      <c r="G106" s="66">
        <v>0</v>
      </c>
      <c r="H106" s="66">
        <v>0</v>
      </c>
      <c r="I106" s="66">
        <v>0</v>
      </c>
      <c r="J106" s="67">
        <v>0</v>
      </c>
    </row>
    <row r="107" spans="1:10" x14ac:dyDescent="0.3">
      <c r="A107" s="43" t="s">
        <v>114</v>
      </c>
      <c r="B107" s="44" t="s">
        <v>117</v>
      </c>
      <c r="C107" s="45">
        <v>0</v>
      </c>
      <c r="D107" s="73">
        <v>0</v>
      </c>
      <c r="E107" s="74">
        <v>0</v>
      </c>
      <c r="F107" s="73">
        <v>0</v>
      </c>
      <c r="G107" s="73">
        <v>0</v>
      </c>
      <c r="H107" s="73">
        <v>0</v>
      </c>
      <c r="I107" s="73">
        <v>0</v>
      </c>
      <c r="J107" s="74">
        <v>0</v>
      </c>
    </row>
    <row r="108" spans="1:10" x14ac:dyDescent="0.3">
      <c r="A108" s="118" t="s">
        <v>132</v>
      </c>
      <c r="B108" s="119" t="s">
        <v>6</v>
      </c>
      <c r="C108" s="52">
        <f t="shared" ref="C108:H108" si="19">SUM(C106:C107)</f>
        <v>0</v>
      </c>
      <c r="D108" s="97">
        <f t="shared" si="19"/>
        <v>0</v>
      </c>
      <c r="E108" s="98">
        <f>SUM(E106:E107)</f>
        <v>0</v>
      </c>
      <c r="F108" s="100">
        <f t="shared" si="19"/>
        <v>0</v>
      </c>
      <c r="G108" s="100">
        <f t="shared" si="19"/>
        <v>0</v>
      </c>
      <c r="H108" s="100">
        <f t="shared" si="19"/>
        <v>0</v>
      </c>
      <c r="I108" s="100">
        <f>SUM(I106:I107)</f>
        <v>0</v>
      </c>
      <c r="J108" s="98">
        <f>SUM(J106:J107)</f>
        <v>0</v>
      </c>
    </row>
    <row r="109" spans="1:10" x14ac:dyDescent="0.3">
      <c r="A109" s="125"/>
      <c r="B109" s="126"/>
      <c r="C109" s="127"/>
      <c r="D109" s="127"/>
      <c r="E109" s="126"/>
      <c r="F109" s="126"/>
      <c r="G109" s="126"/>
      <c r="H109" s="126"/>
      <c r="I109" s="126"/>
      <c r="J109" s="128"/>
    </row>
    <row r="110" spans="1:10" x14ac:dyDescent="0.3">
      <c r="A110" s="25">
        <v>10</v>
      </c>
      <c r="B110" s="26" t="s">
        <v>141</v>
      </c>
      <c r="C110" s="28" t="s">
        <v>25</v>
      </c>
      <c r="D110" s="28" t="s">
        <v>25</v>
      </c>
      <c r="E110" s="28" t="s">
        <v>25</v>
      </c>
      <c r="F110" s="28" t="s">
        <v>25</v>
      </c>
      <c r="G110" s="28" t="s">
        <v>25</v>
      </c>
      <c r="H110" s="28" t="s">
        <v>25</v>
      </c>
      <c r="I110" s="28" t="s">
        <v>25</v>
      </c>
      <c r="J110" s="104" t="s">
        <v>25</v>
      </c>
    </row>
    <row r="111" spans="1:10" x14ac:dyDescent="0.3">
      <c r="A111" s="30" t="s">
        <v>118</v>
      </c>
      <c r="B111" s="31" t="s">
        <v>121</v>
      </c>
      <c r="C111" s="32">
        <v>0</v>
      </c>
      <c r="D111" s="66">
        <v>0</v>
      </c>
      <c r="E111" s="67">
        <v>0</v>
      </c>
      <c r="F111" s="66">
        <v>0</v>
      </c>
      <c r="G111" s="66">
        <v>0</v>
      </c>
      <c r="H111" s="66">
        <v>0</v>
      </c>
      <c r="I111" s="66">
        <v>0</v>
      </c>
      <c r="J111" s="67">
        <v>0</v>
      </c>
    </row>
    <row r="112" spans="1:10" x14ac:dyDescent="0.3">
      <c r="A112" s="37" t="s">
        <v>119</v>
      </c>
      <c r="B112" s="38" t="s">
        <v>62</v>
      </c>
      <c r="C112" s="39">
        <v>0</v>
      </c>
      <c r="D112" s="90">
        <v>0</v>
      </c>
      <c r="E112" s="91">
        <v>0</v>
      </c>
      <c r="F112" s="90">
        <v>0</v>
      </c>
      <c r="G112" s="90">
        <v>0</v>
      </c>
      <c r="H112" s="90">
        <v>0</v>
      </c>
      <c r="I112" s="90">
        <v>0</v>
      </c>
      <c r="J112" s="91">
        <v>0</v>
      </c>
    </row>
    <row r="113" spans="1:18" x14ac:dyDescent="0.3">
      <c r="A113" s="43" t="s">
        <v>120</v>
      </c>
      <c r="B113" s="44" t="s">
        <v>122</v>
      </c>
      <c r="C113" s="45">
        <v>0</v>
      </c>
      <c r="D113" s="73">
        <v>0</v>
      </c>
      <c r="E113" s="74">
        <v>0</v>
      </c>
      <c r="F113" s="73">
        <v>0</v>
      </c>
      <c r="G113" s="73">
        <v>0</v>
      </c>
      <c r="H113" s="73">
        <v>0</v>
      </c>
      <c r="I113" s="73">
        <v>0</v>
      </c>
      <c r="J113" s="74">
        <v>0</v>
      </c>
    </row>
    <row r="114" spans="1:18" x14ac:dyDescent="0.3">
      <c r="A114" s="118" t="s">
        <v>133</v>
      </c>
      <c r="B114" s="119" t="s">
        <v>6</v>
      </c>
      <c r="C114" s="52">
        <f>SUM(C111:C113)</f>
        <v>0</v>
      </c>
      <c r="D114" s="97">
        <f t="shared" ref="D114:H114" si="20">SUM(D111:D113)</f>
        <v>0</v>
      </c>
      <c r="E114" s="98">
        <f>SUM(E111:E113)</f>
        <v>0</v>
      </c>
      <c r="F114" s="100">
        <f t="shared" si="20"/>
        <v>0</v>
      </c>
      <c r="G114" s="100">
        <f t="shared" si="20"/>
        <v>0</v>
      </c>
      <c r="H114" s="100">
        <f t="shared" si="20"/>
        <v>0</v>
      </c>
      <c r="I114" s="100">
        <f>SUM(I111:I113)</f>
        <v>0</v>
      </c>
      <c r="J114" s="98">
        <f>SUM(J111:J113)</f>
        <v>0</v>
      </c>
    </row>
    <row r="115" spans="1:18" x14ac:dyDescent="0.3">
      <c r="A115" s="120"/>
      <c r="B115" s="102"/>
      <c r="C115" s="121"/>
      <c r="D115" s="121"/>
      <c r="E115" s="121"/>
      <c r="F115" s="102"/>
      <c r="G115" s="102"/>
      <c r="H115" s="102"/>
      <c r="I115" s="102"/>
      <c r="J115" s="122"/>
    </row>
    <row r="116" spans="1:18" x14ac:dyDescent="0.3">
      <c r="A116" s="132">
        <v>11</v>
      </c>
      <c r="B116" s="133" t="s">
        <v>123</v>
      </c>
      <c r="C116" s="54">
        <f>SUM(C114,C108)</f>
        <v>0</v>
      </c>
      <c r="D116" s="100">
        <f t="shared" ref="D116:H116" si="21">SUM(D114,D108)</f>
        <v>0</v>
      </c>
      <c r="E116" s="98">
        <f>SUM(E114,E108)</f>
        <v>0</v>
      </c>
      <c r="F116" s="54">
        <f t="shared" si="21"/>
        <v>0</v>
      </c>
      <c r="G116" s="100">
        <f t="shared" si="21"/>
        <v>0</v>
      </c>
      <c r="H116" s="100">
        <f t="shared" si="21"/>
        <v>0</v>
      </c>
      <c r="I116" s="100">
        <f>SUM(I114,I108)</f>
        <v>0</v>
      </c>
      <c r="J116" s="98">
        <f>SUM(J114,J108)</f>
        <v>0</v>
      </c>
      <c r="L116" s="7" t="s">
        <v>28</v>
      </c>
    </row>
    <row r="117" spans="1:18" x14ac:dyDescent="0.3">
      <c r="G117" s="134"/>
      <c r="I117" s="7"/>
      <c r="J117" s="7"/>
      <c r="L117" s="7" t="s">
        <v>2</v>
      </c>
      <c r="M117" s="7" t="s">
        <v>14</v>
      </c>
      <c r="N117" s="7" t="s">
        <v>15</v>
      </c>
      <c r="O117" s="7" t="s">
        <v>16</v>
      </c>
      <c r="P117" s="7" t="s">
        <v>17</v>
      </c>
      <c r="Q117" s="7" t="s">
        <v>21</v>
      </c>
      <c r="R117" s="7" t="s">
        <v>38</v>
      </c>
    </row>
    <row r="118" spans="1:18" x14ac:dyDescent="0.3">
      <c r="G118" s="9"/>
      <c r="I118" s="7"/>
      <c r="J118" s="115"/>
      <c r="L118" s="92">
        <f>C114+D60+D62</f>
        <v>0</v>
      </c>
      <c r="M118" s="92">
        <f t="shared" ref="M118:R118" si="22">D114+E60+E62</f>
        <v>0</v>
      </c>
      <c r="N118" s="92">
        <f t="shared" si="22"/>
        <v>0</v>
      </c>
      <c r="O118" s="92">
        <f t="shared" si="22"/>
        <v>0</v>
      </c>
      <c r="P118" s="92">
        <f t="shared" si="22"/>
        <v>0</v>
      </c>
      <c r="Q118" s="92">
        <f t="shared" si="22"/>
        <v>0</v>
      </c>
      <c r="R118" s="92">
        <f t="shared" si="22"/>
        <v>0</v>
      </c>
    </row>
    <row r="119" spans="1:18" ht="15.5" x14ac:dyDescent="0.35">
      <c r="A119" s="5" t="s">
        <v>9</v>
      </c>
      <c r="B119" s="80"/>
      <c r="C119" s="271" t="s">
        <v>3</v>
      </c>
      <c r="D119" s="272"/>
      <c r="E119" s="272"/>
      <c r="F119" s="271" t="s">
        <v>4</v>
      </c>
      <c r="G119" s="272"/>
      <c r="H119" s="272"/>
      <c r="I119" s="272"/>
      <c r="J119" s="276"/>
    </row>
    <row r="120" spans="1:18" ht="40.5" x14ac:dyDescent="0.3">
      <c r="A120" s="81"/>
      <c r="B120" s="20"/>
      <c r="C120" s="116" t="s">
        <v>1</v>
      </c>
      <c r="D120" s="116" t="s">
        <v>13</v>
      </c>
      <c r="E120" s="116" t="s">
        <v>151</v>
      </c>
      <c r="F120" s="116" t="s">
        <v>152</v>
      </c>
      <c r="G120" s="116" t="s">
        <v>18</v>
      </c>
      <c r="H120" s="116" t="s">
        <v>19</v>
      </c>
      <c r="I120" s="117" t="s">
        <v>22</v>
      </c>
      <c r="J120" s="23" t="s">
        <v>37</v>
      </c>
    </row>
    <row r="121" spans="1:18" x14ac:dyDescent="0.3">
      <c r="A121" s="20"/>
      <c r="B121" s="135" t="s">
        <v>5</v>
      </c>
      <c r="C121" s="239" t="str">
        <f t="shared" ref="C121:J121" si="23">C14</f>
        <v/>
      </c>
      <c r="D121" s="239" t="str">
        <f t="shared" si="23"/>
        <v/>
      </c>
      <c r="E121" s="239" t="str">
        <f t="shared" si="23"/>
        <v/>
      </c>
      <c r="F121" s="239" t="str">
        <f t="shared" si="23"/>
        <v/>
      </c>
      <c r="G121" s="239" t="str">
        <f t="shared" si="23"/>
        <v/>
      </c>
      <c r="H121" s="239" t="str">
        <f t="shared" si="23"/>
        <v/>
      </c>
      <c r="I121" s="239" t="str">
        <f t="shared" si="23"/>
        <v/>
      </c>
      <c r="J121" s="240" t="str">
        <f t="shared" si="23"/>
        <v/>
      </c>
    </row>
    <row r="122" spans="1:18" x14ac:dyDescent="0.3">
      <c r="A122" s="136"/>
      <c r="B122" s="137"/>
      <c r="C122" s="138" t="s">
        <v>25</v>
      </c>
      <c r="D122" s="138" t="s">
        <v>25</v>
      </c>
      <c r="E122" s="85" t="s">
        <v>25</v>
      </c>
      <c r="F122" s="138" t="s">
        <v>25</v>
      </c>
      <c r="G122" s="138" t="s">
        <v>25</v>
      </c>
      <c r="H122" s="138" t="s">
        <v>25</v>
      </c>
      <c r="I122" s="138" t="s">
        <v>25</v>
      </c>
      <c r="J122" s="139" t="s">
        <v>25</v>
      </c>
    </row>
    <row r="123" spans="1:18" x14ac:dyDescent="0.3">
      <c r="A123" s="140">
        <v>1</v>
      </c>
      <c r="B123" s="31" t="s">
        <v>147</v>
      </c>
      <c r="C123" s="65">
        <v>0</v>
      </c>
      <c r="D123" s="66">
        <v>0</v>
      </c>
      <c r="E123" s="67">
        <v>0</v>
      </c>
      <c r="F123" s="65">
        <v>0</v>
      </c>
      <c r="G123" s="66">
        <v>0</v>
      </c>
      <c r="H123" s="66">
        <v>0</v>
      </c>
      <c r="I123" s="66">
        <v>0</v>
      </c>
      <c r="J123" s="67">
        <v>0</v>
      </c>
    </row>
    <row r="124" spans="1:18" x14ac:dyDescent="0.3">
      <c r="A124" s="141">
        <v>2</v>
      </c>
      <c r="B124" s="142" t="s">
        <v>124</v>
      </c>
      <c r="C124" s="72">
        <v>0</v>
      </c>
      <c r="D124" s="73">
        <v>0</v>
      </c>
      <c r="E124" s="74">
        <v>0</v>
      </c>
      <c r="F124" s="72">
        <v>0</v>
      </c>
      <c r="G124" s="73">
        <v>0</v>
      </c>
      <c r="H124" s="73">
        <v>0</v>
      </c>
      <c r="I124" s="73">
        <v>0</v>
      </c>
      <c r="J124" s="74">
        <v>0</v>
      </c>
    </row>
    <row r="125" spans="1:18" x14ac:dyDescent="0.3">
      <c r="A125" s="143">
        <v>3</v>
      </c>
      <c r="B125" s="51" t="s">
        <v>125</v>
      </c>
      <c r="C125" s="96">
        <f>C123+C124</f>
        <v>0</v>
      </c>
      <c r="D125" s="97">
        <f t="shared" ref="D125:J125" si="24">D123+D124</f>
        <v>0</v>
      </c>
      <c r="E125" s="98">
        <f t="shared" si="24"/>
        <v>0</v>
      </c>
      <c r="F125" s="96">
        <f t="shared" si="24"/>
        <v>0</v>
      </c>
      <c r="G125" s="97">
        <f t="shared" si="24"/>
        <v>0</v>
      </c>
      <c r="H125" s="97">
        <f t="shared" si="24"/>
        <v>0</v>
      </c>
      <c r="I125" s="97">
        <f t="shared" si="24"/>
        <v>0</v>
      </c>
      <c r="J125" s="113">
        <f t="shared" si="24"/>
        <v>0</v>
      </c>
    </row>
    <row r="126" spans="1:18" x14ac:dyDescent="0.3">
      <c r="A126" s="144"/>
      <c r="B126" s="144"/>
      <c r="C126" s="145"/>
      <c r="D126" s="145"/>
      <c r="E126" s="144"/>
      <c r="F126" s="145"/>
      <c r="G126" s="145"/>
      <c r="H126" s="145"/>
      <c r="I126" s="145"/>
      <c r="J126" s="146"/>
    </row>
    <row r="127" spans="1:18" ht="14" customHeight="1" x14ac:dyDescent="0.3">
      <c r="A127" s="140">
        <v>4</v>
      </c>
      <c r="B127" s="147" t="s">
        <v>126</v>
      </c>
      <c r="C127" s="65">
        <v>0</v>
      </c>
      <c r="D127" s="66">
        <v>0</v>
      </c>
      <c r="E127" s="67">
        <v>0</v>
      </c>
      <c r="F127" s="65">
        <v>0</v>
      </c>
      <c r="G127" s="66">
        <v>0</v>
      </c>
      <c r="H127" s="66">
        <v>0</v>
      </c>
      <c r="I127" s="66">
        <v>0</v>
      </c>
      <c r="J127" s="67">
        <v>0</v>
      </c>
    </row>
    <row r="128" spans="1:18" x14ac:dyDescent="0.3">
      <c r="A128" s="148">
        <v>5</v>
      </c>
      <c r="B128" s="38" t="s">
        <v>148</v>
      </c>
      <c r="C128" s="89">
        <v>0</v>
      </c>
      <c r="D128" s="90">
        <v>0</v>
      </c>
      <c r="E128" s="91">
        <v>0</v>
      </c>
      <c r="F128" s="89">
        <v>0</v>
      </c>
      <c r="G128" s="90">
        <v>0</v>
      </c>
      <c r="H128" s="90">
        <v>0</v>
      </c>
      <c r="I128" s="90">
        <v>0</v>
      </c>
      <c r="J128" s="91">
        <v>0</v>
      </c>
    </row>
    <row r="129" spans="1:10" x14ac:dyDescent="0.3">
      <c r="A129" s="141">
        <v>6</v>
      </c>
      <c r="B129" s="44" t="s">
        <v>127</v>
      </c>
      <c r="C129" s="72">
        <v>0</v>
      </c>
      <c r="D129" s="73">
        <v>0</v>
      </c>
      <c r="E129" s="74">
        <v>0</v>
      </c>
      <c r="F129" s="72">
        <v>0</v>
      </c>
      <c r="G129" s="73">
        <v>0</v>
      </c>
      <c r="H129" s="73">
        <v>0</v>
      </c>
      <c r="I129" s="73">
        <v>0</v>
      </c>
      <c r="J129" s="74">
        <v>0</v>
      </c>
    </row>
    <row r="130" spans="1:10" x14ac:dyDescent="0.3">
      <c r="A130" s="143">
        <v>7</v>
      </c>
      <c r="B130" s="51" t="s">
        <v>149</v>
      </c>
      <c r="C130" s="96">
        <f>SUM(C125:C129)</f>
        <v>0</v>
      </c>
      <c r="D130" s="97">
        <f t="shared" ref="D130:J130" si="25">SUM(D125:D129)</f>
        <v>0</v>
      </c>
      <c r="E130" s="113">
        <f t="shared" si="25"/>
        <v>0</v>
      </c>
      <c r="F130" s="96">
        <f t="shared" si="25"/>
        <v>0</v>
      </c>
      <c r="G130" s="97">
        <f t="shared" si="25"/>
        <v>0</v>
      </c>
      <c r="H130" s="97">
        <f t="shared" si="25"/>
        <v>0</v>
      </c>
      <c r="I130" s="97">
        <f t="shared" si="25"/>
        <v>0</v>
      </c>
      <c r="J130" s="113">
        <f t="shared" si="25"/>
        <v>0</v>
      </c>
    </row>
    <row r="131" spans="1:10" x14ac:dyDescent="0.3">
      <c r="F131" s="8"/>
    </row>
  </sheetData>
  <sheetProtection algorithmName="SHA-512" hashValue="2bqUAjr1oRT35rHsldQsO2xSzcICJFwmD/s/5ae+NY0N3m76kzPzNuDeX1bbaGNz3W+UJwDDDopwep8OTHoLwA==" saltValue="k25ifSMOwoOD5FTW/228aQ==" spinCount="100000" sheet="1" objects="1" scenarios="1"/>
  <dataConsolidate/>
  <mergeCells count="11">
    <mergeCell ref="C65:E65"/>
    <mergeCell ref="C119:E119"/>
    <mergeCell ref="F12:J12"/>
    <mergeCell ref="F119:J119"/>
    <mergeCell ref="F65:J65"/>
    <mergeCell ref="F32:J32"/>
    <mergeCell ref="O10:P10"/>
    <mergeCell ref="A10:B10"/>
    <mergeCell ref="A8:J8"/>
    <mergeCell ref="C12:E12"/>
    <mergeCell ref="C32:E32"/>
  </mergeCells>
  <phoneticPr fontId="8" type="noConversion"/>
  <conditionalFormatting sqref="A8">
    <cfRule type="expression" dxfId="22" priority="117">
      <formula>AND(val_failed=0,val_warning&lt;&gt;0)</formula>
    </cfRule>
    <cfRule type="expression" dxfId="21" priority="358">
      <formula>val_failed&lt;&gt;0</formula>
    </cfRule>
    <cfRule type="expression" dxfId="20" priority="359">
      <formula>AND(val_failed=0,val_warning=0)</formula>
    </cfRule>
  </conditionalFormatting>
  <conditionalFormatting sqref="B20">
    <cfRule type="expression" dxfId="19" priority="14">
      <formula>UPPER(teachOutOnly)="YES"</formula>
    </cfRule>
  </conditionalFormatting>
  <conditionalFormatting sqref="C10">
    <cfRule type="cellIs" dxfId="18" priority="355" operator="equal">
      <formula>""</formula>
    </cfRule>
  </conditionalFormatting>
  <conditionalFormatting sqref="C16:J24 C27:J29 C36:J41 C44:J50 C52:J52 C56:J56 C60:J60 C69:J72 C77:J82 C85:J91 C93:J93 C96:J99 C103:J103 C106:J108 C111:J114 C116:J116 C123:J125 C127:J130">
    <cfRule type="cellIs" dxfId="17" priority="1" operator="equal">
      <formula>0</formula>
    </cfRule>
  </conditionalFormatting>
  <conditionalFormatting sqref="C54:J54 C58:J58 C62:J62">
    <cfRule type="cellIs" dxfId="16" priority="4" operator="equal">
      <formula>0</formula>
    </cfRule>
  </conditionalFormatting>
  <conditionalFormatting sqref="C74:J74 C101:J101">
    <cfRule type="cellIs" dxfId="15" priority="3" operator="equal">
      <formula>0</formula>
    </cfRule>
  </conditionalFormatting>
  <conditionalFormatting sqref="F62:J62">
    <cfRule type="cellIs" dxfId="14" priority="9" operator="greaterThan">
      <formula>0</formula>
    </cfRule>
  </conditionalFormatting>
  <conditionalFormatting sqref="F69:J70">
    <cfRule type="expression" dxfId="13" priority="8">
      <formula>F$69&gt;F$70</formula>
    </cfRule>
  </conditionalFormatting>
  <conditionalFormatting sqref="AK16:AL18">
    <cfRule type="expression" dxfId="12" priority="878">
      <formula>OR(ABS(#REF!)&gt;$M$8,AND($E16=0,#REF!&lt;&gt;0),AND($E16&lt;&gt;0,#REF!=0))</formula>
    </cfRule>
  </conditionalFormatting>
  <dataValidations xWindow="1062" yWindow="790" count="18">
    <dataValidation type="decimal" operator="notEqual" allowBlank="1" showInputMessage="1" showErrorMessage="1" sqref="C24:J24 C29:J29" xr:uid="{00000000-0002-0000-0000-000000000000}">
      <formula1>9.99999999999999E+32</formula1>
    </dataValidation>
    <dataValidation type="whole" operator="notEqual" allowBlank="1" showInputMessage="1" showErrorMessage="1" errorTitle="Error" error="Please round to the nearest thousand pounds." sqref="C41:J41 C52:J52 C60:J60 C99:J99 C91:J91 C93:J93 C103:J103 C108:J108 C116:J116 C114:J114 C72:J72 C82:J82 C50:J50 C130:J130" xr:uid="{00000000-0002-0000-0000-000001000000}">
      <formula1>9.99999999999999E+33</formula1>
    </dataValidation>
    <dataValidation type="whole" operator="notEqual" allowBlank="1" showInputMessage="1" showErrorMessage="1" errorTitle="Error" error="Please round to the nearest pound." sqref="F69:J71 E36:J40" xr:uid="{00000000-0002-0000-0000-000002000000}">
      <formula1>9.99999999999999E+33</formula1>
    </dataValidation>
    <dataValidation type="whole" operator="lessThanOrEqual" allowBlank="1" showInputMessage="1" showErrorMessage="1" errorTitle="Error" error="This must be entered as a negative number and rounded to the nearest pound." sqref="E62:J62" xr:uid="{00000000-0002-0000-0000-000003000000}">
      <formula1>0</formula1>
    </dataValidation>
    <dataValidation operator="lessThanOrEqual" allowBlank="1" showInputMessage="1" showErrorMessage="1" errorTitle="Error" error="This must be entered as a negative number and rounded to the nearest pound." sqref="H63:J63" xr:uid="{00000000-0002-0000-0000-000005000000}"/>
    <dataValidation type="whole" operator="notEqual" allowBlank="1" showErrorMessage="1" errorTitle="Error" error="Please enter a numerical value rounded to the nearest pound." promptTitle="Warning" prompt="This cell is prepopulated. Please only manually enter a value into this cell if you wish to override the data. Once overwritten, the data will be lost." sqref="C69:D71 C85:D90 C96:D98 C101:D101 C106:D107 C111:D113 C123:D129 E125:J126" xr:uid="{00000000-0002-0000-0000-000007000000}">
      <formula1>9.99999999999999E+32</formula1>
    </dataValidation>
    <dataValidation type="decimal" operator="greaterThanOrEqual" allowBlank="1" showInputMessage="1" showErrorMessage="1" errorTitle="Error" error="Please enter the FTE as a decimal." sqref="E27:J28" xr:uid="{00000000-0002-0000-0000-000008000000}">
      <formula1>0</formula1>
    </dataValidation>
    <dataValidation type="decimal" operator="greaterThanOrEqual" allowBlank="1" showErrorMessage="1" errorTitle="Error" error="Please enter the FTE as a decimal." promptTitle="Warning" prompt="This cell is prepopulated. Please only manually enter a value into this cell if you wish to override the data. Once overwritten, the data will be lost." sqref="C27:D28" xr:uid="{00000000-0002-0000-0000-000009000000}">
      <formula1>0</formula1>
    </dataValidation>
    <dataValidation type="whole" operator="notEqual" allowBlank="1" showInputMessage="1" showErrorMessage="1" errorTitle="Error" error="Please enter a numerical value rounded to the nearest pound." sqref="E44:E49 E54 E127:E129 E58:J58 E74:J74 E77:J81 E85:J90 E96:J98 E101:J101 E106:J107 E111:J113" xr:uid="{00000000-0002-0000-0000-00000A000000}">
      <formula1>9.99999999999999E+33</formula1>
    </dataValidation>
    <dataValidation type="whole" operator="notEqual" allowBlank="1" showInputMessage="1" showErrorMessage="1" errorTitle="Error" error="Please enter a numerical value  rounded to the nearest pound." sqref="F54:J54 E69:E71 F44:J49" xr:uid="{00000000-0002-0000-0000-00000B000000}">
      <formula1>9.99999999999999E+33</formula1>
    </dataValidation>
    <dataValidation type="whole" operator="notEqual" allowBlank="1" showInputMessage="1" showErrorMessage="1" errorTitle="Error" error="Please enter a numerical value rounded to the nearest  pound." sqref="E123:E124" xr:uid="{00000000-0002-0000-0000-00000C000000}">
      <formula1>9.99999999999999E+33</formula1>
    </dataValidation>
    <dataValidation type="whole" operator="lessThanOrEqual" allowBlank="1" showErrorMessage="1" errorTitle="Numerical values only" error="This must be entered as a negative number and rounded to the nearest pound." promptTitle="Warning" prompt="This cell is prepopulated. Please only manually enter a value into this cell if you wish to override the data. Once overwritten, the data will be lost." sqref="C62:D62" xr:uid="{00000000-0002-0000-0000-00000E000000}">
      <formula1>0</formula1>
    </dataValidation>
    <dataValidation type="whole" operator="notEqual" allowBlank="1" showErrorMessage="1" errorTitle="Numerical values only" error="Please enter a numerical value rounded to the nearest pound." promptTitle="Warning" prompt="This cell is prepopulated. Please only manually enter a value into this cell if you wish to override the data. Once overwritten, the data will be lost." sqref="C44:D49 C36:D40" xr:uid="{00000000-0002-0000-0000-000011000000}">
      <formula1>9.99999999999999E+32</formula1>
    </dataValidation>
    <dataValidation allowBlank="1" showInputMessage="1" showErrorMessage="1" promptTitle="Warning" prompt="This cell is automatically completed when you complete cell C10. Please only manually enter a date into this cell if you wish to override this automatic function." sqref="C14:J14" xr:uid="{00000000-0002-0000-0000-000013000000}"/>
    <dataValidation allowBlank="1" showErrorMessage="1" sqref="C53:D58 E56:J56" xr:uid="{00000000-0002-0000-0000-000012000000}"/>
    <dataValidation type="whole" operator="notEqual" allowBlank="1" showInputMessage="1" showErrorMessage="1" errorTitle="Error" error="Please a numerical value rounded to the nearest  pound." sqref="F123:J124 F127:J129" xr:uid="{00000000-0002-0000-0000-000004000000}">
      <formula1>9.99999999999999E+33</formula1>
    </dataValidation>
    <dataValidation type="decimal" allowBlank="1" showInputMessage="1" showErrorMessage="1" sqref="C17:J23" xr:uid="{00000000-0002-0000-0000-000010000000}">
      <formula1>0</formula1>
      <formula2>88888888888888800</formula2>
    </dataValidation>
    <dataValidation type="decimal" operator="greaterThanOrEqual" allowBlank="1" showInputMessage="1" showErrorMessage="1" errorTitle="Numerical values only" error="Please enter a numerical value into the cell." promptTitle="Reminder" prompt="Please ensure you have entered the date of the most recent financial year end in cell C10 before completing the tables." sqref="C16:J16" xr:uid="{38451678-242A-4C85-8475-05F103813114}">
      <formula1>0</formula1>
    </dataValidation>
  </dataValidations>
  <pageMargins left="0.19685039370078741" right="0.19685039370078741" top="0.19685039370078741" bottom="0.19685039370078741" header="0.31496062992125984" footer="0.31496062992125984"/>
  <pageSetup paperSize="9" scale="55" orientation="landscape" r:id="rId1"/>
  <rowBreaks count="3" manualBreakCount="3">
    <brk id="30" max="12" man="1"/>
    <brk id="64" max="12" man="1"/>
    <brk id="117" max="12" man="1"/>
  </rowBreaks>
  <ignoredErrors>
    <ignoredError sqref="C64 I72 E64 C67:D67 C51:D51 C25:D25 D24 C42:D42 C72:D73 C83:D83 D34 D52 D29 D41 D82" unlockedFormula="1"/>
    <ignoredError sqref="C121:D121 C100:D100 C92:D92 C102:D102 C108:D109 C115:D115 C117:D118 E117:E118 C122:D122 D114 D91 C94:D94 D93 D99 C104:D104 D103 D116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7388-6A74-4363-A46F-F40DAD4FBF8A}">
  <sheetPr codeName="Sheet6"/>
  <dimension ref="A1:L84"/>
  <sheetViews>
    <sheetView showGridLines="0" workbookViewId="0"/>
  </sheetViews>
  <sheetFormatPr defaultColWidth="8.6640625" defaultRowHeight="13.5" x14ac:dyDescent="0.3"/>
  <cols>
    <col min="1" max="1" width="5.08203125" style="149" customWidth="1"/>
    <col min="2" max="2" width="49.4140625" style="149" customWidth="1"/>
    <col min="3" max="3" width="11.83203125" style="149" bestFit="1" customWidth="1"/>
    <col min="4" max="8" width="10.58203125" style="149" customWidth="1"/>
    <col min="9" max="16384" width="8.6640625" style="149"/>
  </cols>
  <sheetData>
    <row r="1" spans="1:12" ht="20" x14ac:dyDescent="0.4">
      <c r="A1" s="2" t="s">
        <v>45</v>
      </c>
    </row>
    <row r="2" spans="1:12" s="259" customFormat="1" ht="17.5" x14ac:dyDescent="0.35">
      <c r="A2" s="258" t="s">
        <v>172</v>
      </c>
      <c r="I2" s="260"/>
      <c r="K2" s="261"/>
      <c r="L2" s="261"/>
    </row>
    <row r="3" spans="1:12" s="259" customFormat="1" ht="17.5" x14ac:dyDescent="0.35">
      <c r="A3" s="258" t="s">
        <v>173</v>
      </c>
      <c r="I3" s="260"/>
      <c r="K3" s="261"/>
      <c r="L3" s="261"/>
    </row>
    <row r="4" spans="1:12" s="259" customFormat="1" ht="17.5" x14ac:dyDescent="0.35">
      <c r="A4" s="258" t="s">
        <v>174</v>
      </c>
      <c r="I4" s="260"/>
      <c r="K4" s="261"/>
      <c r="L4" s="261"/>
    </row>
    <row r="5" spans="1:12" x14ac:dyDescent="0.3">
      <c r="A5" s="150"/>
    </row>
    <row r="6" spans="1:12" ht="15.5" x14ac:dyDescent="0.35">
      <c r="A6" s="1" t="str">
        <f>'Financial Tables'!A6</f>
        <v>Provider (UKPRNXXXX)</v>
      </c>
    </row>
    <row r="8" spans="1:12" ht="15.5" x14ac:dyDescent="0.35">
      <c r="A8" s="6" t="s">
        <v>40</v>
      </c>
      <c r="B8" s="151"/>
      <c r="C8" s="152" t="s">
        <v>3</v>
      </c>
      <c r="D8" s="278" t="s">
        <v>4</v>
      </c>
      <c r="E8" s="279"/>
      <c r="F8" s="279"/>
      <c r="G8" s="279"/>
      <c r="H8" s="280"/>
    </row>
    <row r="9" spans="1:12" ht="57" customHeight="1" x14ac:dyDescent="0.3">
      <c r="A9" s="153"/>
      <c r="B9" s="154"/>
      <c r="C9" s="155" t="s">
        <v>151</v>
      </c>
      <c r="D9" s="155" t="s">
        <v>152</v>
      </c>
      <c r="E9" s="263" t="s">
        <v>18</v>
      </c>
      <c r="F9" s="263" t="s">
        <v>19</v>
      </c>
      <c r="G9" s="263" t="s">
        <v>22</v>
      </c>
      <c r="H9" s="264" t="s">
        <v>37</v>
      </c>
    </row>
    <row r="10" spans="1:12" x14ac:dyDescent="0.3">
      <c r="A10" s="153"/>
      <c r="B10" s="156" t="s">
        <v>5</v>
      </c>
      <c r="C10" s="157" t="str">
        <f>'Financial Tables'!E14</f>
        <v/>
      </c>
      <c r="D10" s="157" t="str">
        <f>'Financial Tables'!F14</f>
        <v/>
      </c>
      <c r="E10" s="157" t="str">
        <f>'Financial Tables'!G14</f>
        <v/>
      </c>
      <c r="F10" s="157" t="str">
        <f>'Financial Tables'!H14</f>
        <v/>
      </c>
      <c r="G10" s="157" t="str">
        <f>'Financial Tables'!I14</f>
        <v/>
      </c>
      <c r="H10" s="158" t="str">
        <f>'Financial Tables'!J14</f>
        <v/>
      </c>
    </row>
    <row r="11" spans="1:12" x14ac:dyDescent="0.3">
      <c r="A11" s="83">
        <v>1</v>
      </c>
      <c r="B11" s="26" t="s">
        <v>153</v>
      </c>
      <c r="C11" s="159" t="s">
        <v>7</v>
      </c>
      <c r="D11" s="160" t="s">
        <v>7</v>
      </c>
      <c r="E11" s="160" t="s">
        <v>7</v>
      </c>
      <c r="F11" s="160" t="s">
        <v>7</v>
      </c>
      <c r="G11" s="161" t="s">
        <v>7</v>
      </c>
      <c r="H11" s="162" t="s">
        <v>7</v>
      </c>
    </row>
    <row r="12" spans="1:12" x14ac:dyDescent="0.3">
      <c r="A12" s="163" t="s">
        <v>31</v>
      </c>
      <c r="B12" s="164" t="s">
        <v>52</v>
      </c>
      <c r="C12" s="183">
        <f>'Financial Tables'!E16</f>
        <v>0</v>
      </c>
      <c r="D12" s="184">
        <f>'Financial Tables'!F16</f>
        <v>0</v>
      </c>
      <c r="E12" s="241">
        <v>0</v>
      </c>
      <c r="F12" s="242">
        <v>0</v>
      </c>
      <c r="G12" s="242">
        <v>0</v>
      </c>
      <c r="H12" s="243">
        <v>0</v>
      </c>
    </row>
    <row r="13" spans="1:12" x14ac:dyDescent="0.3">
      <c r="A13" s="165" t="s">
        <v>32</v>
      </c>
      <c r="B13" s="166" t="s">
        <v>53</v>
      </c>
      <c r="C13" s="187">
        <f>'Financial Tables'!E17</f>
        <v>0</v>
      </c>
      <c r="D13" s="188">
        <f>'Financial Tables'!F17</f>
        <v>0</v>
      </c>
      <c r="E13" s="244">
        <v>0</v>
      </c>
      <c r="F13" s="245">
        <v>0</v>
      </c>
      <c r="G13" s="245">
        <v>0</v>
      </c>
      <c r="H13" s="246">
        <v>0</v>
      </c>
    </row>
    <row r="14" spans="1:12" x14ac:dyDescent="0.3">
      <c r="A14" s="165" t="s">
        <v>33</v>
      </c>
      <c r="B14" s="166" t="s">
        <v>54</v>
      </c>
      <c r="C14" s="187">
        <f>'Financial Tables'!E18</f>
        <v>0</v>
      </c>
      <c r="D14" s="188">
        <f>'Financial Tables'!F18</f>
        <v>0</v>
      </c>
      <c r="E14" s="244">
        <v>0</v>
      </c>
      <c r="F14" s="245">
        <v>0</v>
      </c>
      <c r="G14" s="245">
        <v>0</v>
      </c>
      <c r="H14" s="246">
        <v>0</v>
      </c>
    </row>
    <row r="15" spans="1:12" x14ac:dyDescent="0.3">
      <c r="A15" s="165" t="s">
        <v>47</v>
      </c>
      <c r="B15" s="166" t="s">
        <v>55</v>
      </c>
      <c r="C15" s="187">
        <f>'Financial Tables'!E19</f>
        <v>0</v>
      </c>
      <c r="D15" s="188">
        <f>'Financial Tables'!F19</f>
        <v>0</v>
      </c>
      <c r="E15" s="244">
        <v>0</v>
      </c>
      <c r="F15" s="245">
        <v>0</v>
      </c>
      <c r="G15" s="245">
        <v>0</v>
      </c>
      <c r="H15" s="246">
        <v>0</v>
      </c>
    </row>
    <row r="16" spans="1:12" x14ac:dyDescent="0.3">
      <c r="A16" s="165" t="s">
        <v>48</v>
      </c>
      <c r="B16" s="166" t="s">
        <v>56</v>
      </c>
      <c r="C16" s="187">
        <f>'Financial Tables'!E20</f>
        <v>0</v>
      </c>
      <c r="D16" s="188">
        <f>'Financial Tables'!F20</f>
        <v>0</v>
      </c>
      <c r="E16" s="244">
        <v>0</v>
      </c>
      <c r="F16" s="245">
        <v>0</v>
      </c>
      <c r="G16" s="245">
        <v>0</v>
      </c>
      <c r="H16" s="246">
        <v>0</v>
      </c>
    </row>
    <row r="17" spans="1:8" x14ac:dyDescent="0.3">
      <c r="A17" s="165" t="s">
        <v>49</v>
      </c>
      <c r="B17" s="166" t="s">
        <v>57</v>
      </c>
      <c r="C17" s="187">
        <f>'Financial Tables'!E21</f>
        <v>0</v>
      </c>
      <c r="D17" s="188">
        <f>'Financial Tables'!F21</f>
        <v>0</v>
      </c>
      <c r="E17" s="244">
        <v>0</v>
      </c>
      <c r="F17" s="245">
        <v>0</v>
      </c>
      <c r="G17" s="245">
        <v>0</v>
      </c>
      <c r="H17" s="246">
        <v>0</v>
      </c>
    </row>
    <row r="18" spans="1:8" x14ac:dyDescent="0.3">
      <c r="A18" s="165" t="s">
        <v>50</v>
      </c>
      <c r="B18" s="166" t="s">
        <v>58</v>
      </c>
      <c r="C18" s="187">
        <f>'Financial Tables'!E22</f>
        <v>0</v>
      </c>
      <c r="D18" s="188">
        <f>'Financial Tables'!F22</f>
        <v>0</v>
      </c>
      <c r="E18" s="244">
        <v>0</v>
      </c>
      <c r="F18" s="245">
        <v>0</v>
      </c>
      <c r="G18" s="245">
        <v>0</v>
      </c>
      <c r="H18" s="246">
        <v>0</v>
      </c>
    </row>
    <row r="19" spans="1:8" x14ac:dyDescent="0.3">
      <c r="A19" s="167" t="s">
        <v>51</v>
      </c>
      <c r="B19" s="168" t="s">
        <v>59</v>
      </c>
      <c r="C19" s="191">
        <f>'Financial Tables'!E23</f>
        <v>0</v>
      </c>
      <c r="D19" s="192">
        <f>'Financial Tables'!F23</f>
        <v>0</v>
      </c>
      <c r="E19" s="247">
        <v>0</v>
      </c>
      <c r="F19" s="248">
        <v>0</v>
      </c>
      <c r="G19" s="248">
        <v>0</v>
      </c>
      <c r="H19" s="249">
        <v>0</v>
      </c>
    </row>
    <row r="20" spans="1:8" x14ac:dyDescent="0.3">
      <c r="A20" s="169" t="s">
        <v>175</v>
      </c>
      <c r="B20" s="170" t="s">
        <v>41</v>
      </c>
      <c r="C20" s="195">
        <f>'Financial Tables'!E24</f>
        <v>0</v>
      </c>
      <c r="D20" s="196">
        <f>'Financial Tables'!F24</f>
        <v>0</v>
      </c>
      <c r="E20" s="195">
        <f>SUM(E12:E19)</f>
        <v>0</v>
      </c>
      <c r="F20" s="250">
        <f t="shared" ref="F20:H20" si="0">SUM(F12:F19)</f>
        <v>0</v>
      </c>
      <c r="G20" s="250">
        <f t="shared" si="0"/>
        <v>0</v>
      </c>
      <c r="H20" s="196">
        <f t="shared" si="0"/>
        <v>0</v>
      </c>
    </row>
    <row r="21" spans="1:8" x14ac:dyDescent="0.3">
      <c r="A21" s="171"/>
      <c r="B21" s="172"/>
      <c r="C21" s="173"/>
      <c r="D21" s="173"/>
      <c r="E21" s="173"/>
      <c r="F21" s="173"/>
      <c r="G21" s="173"/>
      <c r="H21" s="174"/>
    </row>
    <row r="22" spans="1:8" x14ac:dyDescent="0.3">
      <c r="A22" s="175">
        <v>2</v>
      </c>
      <c r="B22" s="176" t="s">
        <v>154</v>
      </c>
      <c r="C22" s="198">
        <f>'Financial Tables'!E29</f>
        <v>0</v>
      </c>
      <c r="D22" s="199">
        <f>'Financial Tables'!F29</f>
        <v>0</v>
      </c>
      <c r="E22" s="251">
        <v>0</v>
      </c>
      <c r="F22" s="252">
        <v>0</v>
      </c>
      <c r="G22" s="252">
        <v>0</v>
      </c>
      <c r="H22" s="253">
        <v>0</v>
      </c>
    </row>
    <row r="23" spans="1:8" x14ac:dyDescent="0.3">
      <c r="A23" s="171"/>
      <c r="B23" s="172"/>
      <c r="C23" s="177"/>
      <c r="D23" s="177"/>
      <c r="E23" s="177"/>
      <c r="F23" s="177"/>
      <c r="G23" s="177"/>
      <c r="H23" s="178"/>
    </row>
    <row r="24" spans="1:8" x14ac:dyDescent="0.3">
      <c r="A24" s="179">
        <v>3</v>
      </c>
      <c r="B24" s="180" t="s">
        <v>134</v>
      </c>
      <c r="C24" s="138" t="s">
        <v>25</v>
      </c>
      <c r="D24" s="138" t="s">
        <v>25</v>
      </c>
      <c r="E24" s="138" t="s">
        <v>25</v>
      </c>
      <c r="F24" s="138" t="s">
        <v>25</v>
      </c>
      <c r="G24" s="138" t="s">
        <v>25</v>
      </c>
      <c r="H24" s="139" t="s">
        <v>25</v>
      </c>
    </row>
    <row r="25" spans="1:8" x14ac:dyDescent="0.3">
      <c r="A25" s="181" t="s">
        <v>86</v>
      </c>
      <c r="B25" s="182" t="s">
        <v>63</v>
      </c>
      <c r="C25" s="183">
        <f>'Financial Tables'!E36</f>
        <v>0</v>
      </c>
      <c r="D25" s="184">
        <f>'Financial Tables'!F36</f>
        <v>0</v>
      </c>
      <c r="E25" s="241">
        <v>0</v>
      </c>
      <c r="F25" s="242">
        <v>0</v>
      </c>
      <c r="G25" s="242">
        <v>0</v>
      </c>
      <c r="H25" s="243">
        <v>0</v>
      </c>
    </row>
    <row r="26" spans="1:8" x14ac:dyDescent="0.3">
      <c r="A26" s="185" t="s">
        <v>87</v>
      </c>
      <c r="B26" s="186" t="s">
        <v>155</v>
      </c>
      <c r="C26" s="187">
        <f>'Financial Tables'!E37</f>
        <v>0</v>
      </c>
      <c r="D26" s="188">
        <f>'Financial Tables'!F37</f>
        <v>0</v>
      </c>
      <c r="E26" s="244">
        <v>0</v>
      </c>
      <c r="F26" s="245">
        <v>0</v>
      </c>
      <c r="G26" s="245">
        <v>0</v>
      </c>
      <c r="H26" s="246">
        <v>0</v>
      </c>
    </row>
    <row r="27" spans="1:8" x14ac:dyDescent="0.3">
      <c r="A27" s="185" t="s">
        <v>88</v>
      </c>
      <c r="B27" s="186" t="s">
        <v>156</v>
      </c>
      <c r="C27" s="187">
        <f>'Financial Tables'!E38</f>
        <v>0</v>
      </c>
      <c r="D27" s="188">
        <f>'Financial Tables'!F38</f>
        <v>0</v>
      </c>
      <c r="E27" s="244">
        <v>0</v>
      </c>
      <c r="F27" s="245">
        <v>0</v>
      </c>
      <c r="G27" s="245">
        <v>0</v>
      </c>
      <c r="H27" s="246">
        <v>0</v>
      </c>
    </row>
    <row r="28" spans="1:8" x14ac:dyDescent="0.3">
      <c r="A28" s="185" t="s">
        <v>89</v>
      </c>
      <c r="B28" s="186" t="s">
        <v>66</v>
      </c>
      <c r="C28" s="187">
        <f>'Financial Tables'!E39</f>
        <v>0</v>
      </c>
      <c r="D28" s="188">
        <f>'Financial Tables'!F39</f>
        <v>0</v>
      </c>
      <c r="E28" s="244">
        <v>0</v>
      </c>
      <c r="F28" s="245">
        <v>0</v>
      </c>
      <c r="G28" s="245">
        <v>0</v>
      </c>
      <c r="H28" s="246">
        <v>0</v>
      </c>
    </row>
    <row r="29" spans="1:8" x14ac:dyDescent="0.3">
      <c r="A29" s="189" t="s">
        <v>90</v>
      </c>
      <c r="B29" s="190" t="s">
        <v>67</v>
      </c>
      <c r="C29" s="191">
        <f>'Financial Tables'!E40</f>
        <v>0</v>
      </c>
      <c r="D29" s="192">
        <f>'Financial Tables'!F40</f>
        <v>0</v>
      </c>
      <c r="E29" s="247">
        <v>0</v>
      </c>
      <c r="F29" s="248">
        <v>0</v>
      </c>
      <c r="G29" s="248">
        <v>0</v>
      </c>
      <c r="H29" s="249">
        <v>0</v>
      </c>
    </row>
    <row r="30" spans="1:8" x14ac:dyDescent="0.3">
      <c r="A30" s="193" t="s">
        <v>129</v>
      </c>
      <c r="B30" s="194" t="s">
        <v>42</v>
      </c>
      <c r="C30" s="195">
        <f>'Financial Tables'!E41</f>
        <v>0</v>
      </c>
      <c r="D30" s="196">
        <f>'Financial Tables'!F41</f>
        <v>0</v>
      </c>
      <c r="E30" s="195">
        <f>SUM(E25:E29)</f>
        <v>0</v>
      </c>
      <c r="F30" s="250">
        <f t="shared" ref="F30:H30" si="1">SUM(F25:F29)</f>
        <v>0</v>
      </c>
      <c r="G30" s="250">
        <f t="shared" si="1"/>
        <v>0</v>
      </c>
      <c r="H30" s="196">
        <f t="shared" si="1"/>
        <v>0</v>
      </c>
    </row>
    <row r="31" spans="1:8" x14ac:dyDescent="0.3">
      <c r="A31" s="171"/>
      <c r="B31" s="172"/>
      <c r="C31" s="177"/>
      <c r="D31" s="177"/>
      <c r="E31" s="177"/>
      <c r="F31" s="177"/>
      <c r="G31" s="177"/>
      <c r="H31" s="178"/>
    </row>
    <row r="32" spans="1:8" x14ac:dyDescent="0.3">
      <c r="A32" s="179">
        <v>4</v>
      </c>
      <c r="B32" s="180" t="s">
        <v>136</v>
      </c>
      <c r="C32" s="138" t="s">
        <v>25</v>
      </c>
      <c r="D32" s="138" t="s">
        <v>25</v>
      </c>
      <c r="E32" s="138" t="s">
        <v>25</v>
      </c>
      <c r="F32" s="138" t="s">
        <v>25</v>
      </c>
      <c r="G32" s="138" t="s">
        <v>25</v>
      </c>
      <c r="H32" s="139" t="s">
        <v>25</v>
      </c>
    </row>
    <row r="33" spans="1:8" x14ac:dyDescent="0.3">
      <c r="A33" s="181" t="s">
        <v>96</v>
      </c>
      <c r="B33" s="182" t="s">
        <v>68</v>
      </c>
      <c r="C33" s="183">
        <f>'Financial Tables'!E44</f>
        <v>0</v>
      </c>
      <c r="D33" s="184">
        <f>'Financial Tables'!F44</f>
        <v>0</v>
      </c>
      <c r="E33" s="241">
        <v>0</v>
      </c>
      <c r="F33" s="242">
        <v>0</v>
      </c>
      <c r="G33" s="242">
        <v>0</v>
      </c>
      <c r="H33" s="243">
        <v>0</v>
      </c>
    </row>
    <row r="34" spans="1:8" x14ac:dyDescent="0.3">
      <c r="A34" s="185" t="s">
        <v>97</v>
      </c>
      <c r="B34" s="186" t="s">
        <v>69</v>
      </c>
      <c r="C34" s="187">
        <f>'Financial Tables'!E45</f>
        <v>0</v>
      </c>
      <c r="D34" s="188">
        <f>'Financial Tables'!F45</f>
        <v>0</v>
      </c>
      <c r="E34" s="244">
        <v>0</v>
      </c>
      <c r="F34" s="245">
        <v>0</v>
      </c>
      <c r="G34" s="245">
        <v>0</v>
      </c>
      <c r="H34" s="246">
        <v>0</v>
      </c>
    </row>
    <row r="35" spans="1:8" x14ac:dyDescent="0.3">
      <c r="A35" s="185" t="s">
        <v>98</v>
      </c>
      <c r="B35" s="186" t="s">
        <v>70</v>
      </c>
      <c r="C35" s="187">
        <f>'Financial Tables'!E46</f>
        <v>0</v>
      </c>
      <c r="D35" s="188">
        <f>'Financial Tables'!F46</f>
        <v>0</v>
      </c>
      <c r="E35" s="244">
        <v>0</v>
      </c>
      <c r="F35" s="245">
        <v>0</v>
      </c>
      <c r="G35" s="245">
        <v>0</v>
      </c>
      <c r="H35" s="246">
        <v>0</v>
      </c>
    </row>
    <row r="36" spans="1:8" x14ac:dyDescent="0.3">
      <c r="A36" s="185" t="s">
        <v>99</v>
      </c>
      <c r="B36" s="186" t="s">
        <v>71</v>
      </c>
      <c r="C36" s="187">
        <f>'Financial Tables'!E47</f>
        <v>0</v>
      </c>
      <c r="D36" s="188">
        <f>'Financial Tables'!F47</f>
        <v>0</v>
      </c>
      <c r="E36" s="244">
        <v>0</v>
      </c>
      <c r="F36" s="245">
        <v>0</v>
      </c>
      <c r="G36" s="245">
        <v>0</v>
      </c>
      <c r="H36" s="246">
        <v>0</v>
      </c>
    </row>
    <row r="37" spans="1:8" x14ac:dyDescent="0.3">
      <c r="A37" s="185" t="s">
        <v>100</v>
      </c>
      <c r="B37" s="186" t="s">
        <v>72</v>
      </c>
      <c r="C37" s="187">
        <f>'Financial Tables'!E48</f>
        <v>0</v>
      </c>
      <c r="D37" s="188">
        <f>'Financial Tables'!F48</f>
        <v>0</v>
      </c>
      <c r="E37" s="244">
        <v>0</v>
      </c>
      <c r="F37" s="245">
        <v>0</v>
      </c>
      <c r="G37" s="245">
        <v>0</v>
      </c>
      <c r="H37" s="246">
        <v>0</v>
      </c>
    </row>
    <row r="38" spans="1:8" x14ac:dyDescent="0.3">
      <c r="A38" s="189" t="s">
        <v>101</v>
      </c>
      <c r="B38" s="190" t="s">
        <v>73</v>
      </c>
      <c r="C38" s="191">
        <f>'Financial Tables'!E49</f>
        <v>0</v>
      </c>
      <c r="D38" s="192">
        <f>'Financial Tables'!F49</f>
        <v>0</v>
      </c>
      <c r="E38" s="247">
        <v>0</v>
      </c>
      <c r="F38" s="248">
        <v>0</v>
      </c>
      <c r="G38" s="248">
        <v>0</v>
      </c>
      <c r="H38" s="249">
        <v>0</v>
      </c>
    </row>
    <row r="39" spans="1:8" x14ac:dyDescent="0.3">
      <c r="A39" s="193" t="s">
        <v>130</v>
      </c>
      <c r="B39" s="194" t="s">
        <v>43</v>
      </c>
      <c r="C39" s="195">
        <f>'Financial Tables'!E50</f>
        <v>0</v>
      </c>
      <c r="D39" s="196">
        <f>'Financial Tables'!F50</f>
        <v>0</v>
      </c>
      <c r="E39" s="195">
        <f>SUM(E33:E38)</f>
        <v>0</v>
      </c>
      <c r="F39" s="250">
        <f t="shared" ref="F39:H39" si="2">SUM(F33:F38)</f>
        <v>0</v>
      </c>
      <c r="G39" s="250">
        <f t="shared" si="2"/>
        <v>0</v>
      </c>
      <c r="H39" s="196">
        <f t="shared" si="2"/>
        <v>0</v>
      </c>
    </row>
    <row r="40" spans="1:8" x14ac:dyDescent="0.3">
      <c r="A40" s="171"/>
      <c r="B40" s="172"/>
      <c r="C40" s="173"/>
      <c r="D40" s="173"/>
      <c r="E40" s="173"/>
      <c r="F40" s="173"/>
      <c r="G40" s="173"/>
      <c r="H40" s="174"/>
    </row>
    <row r="41" spans="1:8" x14ac:dyDescent="0.3">
      <c r="A41" s="175">
        <v>5</v>
      </c>
      <c r="B41" s="197" t="s">
        <v>78</v>
      </c>
      <c r="C41" s="198">
        <f>'Financial Tables'!E54</f>
        <v>0</v>
      </c>
      <c r="D41" s="199">
        <f>'Financial Tables'!F54</f>
        <v>0</v>
      </c>
      <c r="E41" s="251">
        <v>0</v>
      </c>
      <c r="F41" s="252">
        <v>0</v>
      </c>
      <c r="G41" s="252">
        <v>0</v>
      </c>
      <c r="H41" s="253">
        <v>0</v>
      </c>
    </row>
    <row r="42" spans="1:8" x14ac:dyDescent="0.3">
      <c r="A42" s="171"/>
      <c r="B42" s="172"/>
      <c r="C42" s="173"/>
      <c r="D42" s="173"/>
      <c r="E42" s="200"/>
      <c r="F42" s="200"/>
      <c r="G42" s="200"/>
      <c r="H42" s="201"/>
    </row>
    <row r="43" spans="1:8" x14ac:dyDescent="0.3">
      <c r="A43" s="193">
        <v>6</v>
      </c>
      <c r="B43" s="202" t="s">
        <v>79</v>
      </c>
      <c r="C43" s="195">
        <f>'Financial Tables'!E56</f>
        <v>0</v>
      </c>
      <c r="D43" s="196">
        <f>'Financial Tables'!F56</f>
        <v>0</v>
      </c>
      <c r="E43" s="254">
        <f>E30-E39+E41</f>
        <v>0</v>
      </c>
      <c r="F43" s="255">
        <f t="shared" ref="F43:H43" si="3">F30-F39+F41</f>
        <v>0</v>
      </c>
      <c r="G43" s="255">
        <f t="shared" si="3"/>
        <v>0</v>
      </c>
      <c r="H43" s="256">
        <f t="shared" si="3"/>
        <v>0</v>
      </c>
    </row>
    <row r="44" spans="1:8" x14ac:dyDescent="0.3">
      <c r="A44" s="171"/>
      <c r="B44" s="172"/>
      <c r="C44" s="173"/>
      <c r="D44" s="173"/>
      <c r="E44" s="200"/>
      <c r="F44" s="200"/>
      <c r="G44" s="200"/>
      <c r="H44" s="201"/>
    </row>
    <row r="45" spans="1:8" x14ac:dyDescent="0.3">
      <c r="A45" s="203">
        <v>7</v>
      </c>
      <c r="B45" s="197" t="s">
        <v>157</v>
      </c>
      <c r="C45" s="198">
        <f>'Financial Tables'!E81</f>
        <v>0</v>
      </c>
      <c r="D45" s="199">
        <f>'Financial Tables'!F81</f>
        <v>0</v>
      </c>
      <c r="E45" s="251">
        <v>0</v>
      </c>
      <c r="F45" s="252">
        <v>0</v>
      </c>
      <c r="G45" s="252">
        <v>0</v>
      </c>
      <c r="H45" s="253">
        <v>0</v>
      </c>
    </row>
    <row r="47" spans="1:8" ht="15.5" x14ac:dyDescent="0.35">
      <c r="A47" s="6" t="s">
        <v>44</v>
      </c>
      <c r="B47" s="151"/>
      <c r="C47" s="152" t="s">
        <v>3</v>
      </c>
      <c r="D47" s="278" t="s">
        <v>4</v>
      </c>
      <c r="E47" s="279"/>
      <c r="F47" s="279"/>
      <c r="G47" s="279"/>
      <c r="H47" s="280"/>
    </row>
    <row r="48" spans="1:8" ht="40.5" x14ac:dyDescent="0.3">
      <c r="A48" s="153"/>
      <c r="B48" s="154"/>
      <c r="C48" s="155" t="s">
        <v>151</v>
      </c>
      <c r="D48" s="155" t="s">
        <v>152</v>
      </c>
      <c r="E48" s="263" t="s">
        <v>18</v>
      </c>
      <c r="F48" s="263" t="s">
        <v>19</v>
      </c>
      <c r="G48" s="263" t="s">
        <v>22</v>
      </c>
      <c r="H48" s="264" t="s">
        <v>37</v>
      </c>
    </row>
    <row r="49" spans="1:8" x14ac:dyDescent="0.3">
      <c r="A49" s="153"/>
      <c r="B49" s="156" t="s">
        <v>5</v>
      </c>
      <c r="C49" s="157" t="str">
        <f>'Financial Tables'!E14</f>
        <v/>
      </c>
      <c r="D49" s="157" t="str">
        <f>'Financial Tables'!F14</f>
        <v/>
      </c>
      <c r="E49" s="157" t="str">
        <f>'Financial Tables'!G14</f>
        <v/>
      </c>
      <c r="F49" s="157" t="str">
        <f>'Financial Tables'!H14</f>
        <v/>
      </c>
      <c r="G49" s="157" t="str">
        <f>'Financial Tables'!I14</f>
        <v/>
      </c>
      <c r="H49" s="158" t="str">
        <f>'Financial Tables'!J14</f>
        <v/>
      </c>
    </row>
    <row r="50" spans="1:8" x14ac:dyDescent="0.3">
      <c r="A50" s="83">
        <v>1</v>
      </c>
      <c r="B50" s="26" t="s">
        <v>153</v>
      </c>
      <c r="C50" s="159" t="s">
        <v>7</v>
      </c>
      <c r="D50" s="160" t="s">
        <v>7</v>
      </c>
      <c r="E50" s="160" t="s">
        <v>7</v>
      </c>
      <c r="F50" s="160" t="s">
        <v>7</v>
      </c>
      <c r="G50" s="161" t="s">
        <v>7</v>
      </c>
      <c r="H50" s="162" t="s">
        <v>7</v>
      </c>
    </row>
    <row r="51" spans="1:8" x14ac:dyDescent="0.3">
      <c r="A51" s="163" t="s">
        <v>31</v>
      </c>
      <c r="B51" s="164" t="s">
        <v>52</v>
      </c>
      <c r="C51" s="183">
        <f>'Financial Tables'!E16</f>
        <v>0</v>
      </c>
      <c r="D51" s="184">
        <f>'Financial Tables'!F16</f>
        <v>0</v>
      </c>
      <c r="E51" s="241">
        <v>0</v>
      </c>
      <c r="F51" s="242">
        <v>0</v>
      </c>
      <c r="G51" s="242">
        <v>0</v>
      </c>
      <c r="H51" s="243">
        <v>0</v>
      </c>
    </row>
    <row r="52" spans="1:8" x14ac:dyDescent="0.3">
      <c r="A52" s="165" t="s">
        <v>32</v>
      </c>
      <c r="B52" s="166" t="s">
        <v>53</v>
      </c>
      <c r="C52" s="187">
        <f>'Financial Tables'!E17</f>
        <v>0</v>
      </c>
      <c r="D52" s="188">
        <f>'Financial Tables'!F17</f>
        <v>0</v>
      </c>
      <c r="E52" s="244">
        <v>0</v>
      </c>
      <c r="F52" s="245">
        <v>0</v>
      </c>
      <c r="G52" s="245">
        <v>0</v>
      </c>
      <c r="H52" s="246">
        <v>0</v>
      </c>
    </row>
    <row r="53" spans="1:8" x14ac:dyDescent="0.3">
      <c r="A53" s="165" t="s">
        <v>33</v>
      </c>
      <c r="B53" s="166" t="s">
        <v>54</v>
      </c>
      <c r="C53" s="187">
        <f>'Financial Tables'!E18</f>
        <v>0</v>
      </c>
      <c r="D53" s="188">
        <f>'Financial Tables'!F18</f>
        <v>0</v>
      </c>
      <c r="E53" s="244">
        <v>0</v>
      </c>
      <c r="F53" s="245">
        <v>0</v>
      </c>
      <c r="G53" s="245">
        <v>0</v>
      </c>
      <c r="H53" s="246">
        <v>0</v>
      </c>
    </row>
    <row r="54" spans="1:8" x14ac:dyDescent="0.3">
      <c r="A54" s="165" t="s">
        <v>47</v>
      </c>
      <c r="B54" s="166" t="s">
        <v>55</v>
      </c>
      <c r="C54" s="187">
        <f>'Financial Tables'!E19</f>
        <v>0</v>
      </c>
      <c r="D54" s="188">
        <f>'Financial Tables'!F19</f>
        <v>0</v>
      </c>
      <c r="E54" s="244">
        <v>0</v>
      </c>
      <c r="F54" s="245">
        <v>0</v>
      </c>
      <c r="G54" s="245">
        <v>0</v>
      </c>
      <c r="H54" s="246">
        <v>0</v>
      </c>
    </row>
    <row r="55" spans="1:8" x14ac:dyDescent="0.3">
      <c r="A55" s="165" t="s">
        <v>48</v>
      </c>
      <c r="B55" s="166" t="s">
        <v>56</v>
      </c>
      <c r="C55" s="187">
        <f>'Financial Tables'!E20</f>
        <v>0</v>
      </c>
      <c r="D55" s="188">
        <f>'Financial Tables'!F20</f>
        <v>0</v>
      </c>
      <c r="E55" s="244">
        <v>0</v>
      </c>
      <c r="F55" s="245">
        <v>0</v>
      </c>
      <c r="G55" s="245">
        <v>0</v>
      </c>
      <c r="H55" s="246">
        <v>0</v>
      </c>
    </row>
    <row r="56" spans="1:8" x14ac:dyDescent="0.3">
      <c r="A56" s="165" t="s">
        <v>49</v>
      </c>
      <c r="B56" s="166" t="s">
        <v>57</v>
      </c>
      <c r="C56" s="187">
        <f>'Financial Tables'!E21</f>
        <v>0</v>
      </c>
      <c r="D56" s="188">
        <f>'Financial Tables'!F21</f>
        <v>0</v>
      </c>
      <c r="E56" s="244">
        <v>0</v>
      </c>
      <c r="F56" s="245">
        <v>0</v>
      </c>
      <c r="G56" s="245">
        <v>0</v>
      </c>
      <c r="H56" s="246">
        <v>0</v>
      </c>
    </row>
    <row r="57" spans="1:8" x14ac:dyDescent="0.3">
      <c r="A57" s="165" t="s">
        <v>50</v>
      </c>
      <c r="B57" s="166" t="s">
        <v>58</v>
      </c>
      <c r="C57" s="187">
        <f>'Financial Tables'!E22</f>
        <v>0</v>
      </c>
      <c r="D57" s="188">
        <f>'Financial Tables'!F22</f>
        <v>0</v>
      </c>
      <c r="E57" s="244">
        <v>0</v>
      </c>
      <c r="F57" s="245">
        <v>0</v>
      </c>
      <c r="G57" s="245">
        <v>0</v>
      </c>
      <c r="H57" s="246">
        <v>0</v>
      </c>
    </row>
    <row r="58" spans="1:8" x14ac:dyDescent="0.3">
      <c r="A58" s="167" t="s">
        <v>51</v>
      </c>
      <c r="B58" s="168" t="s">
        <v>59</v>
      </c>
      <c r="C58" s="191">
        <f>'Financial Tables'!E23</f>
        <v>0</v>
      </c>
      <c r="D58" s="192">
        <f>'Financial Tables'!F23</f>
        <v>0</v>
      </c>
      <c r="E58" s="247">
        <v>0</v>
      </c>
      <c r="F58" s="248">
        <v>0</v>
      </c>
      <c r="G58" s="248">
        <v>0</v>
      </c>
      <c r="H58" s="249">
        <v>0</v>
      </c>
    </row>
    <row r="59" spans="1:8" x14ac:dyDescent="0.3">
      <c r="A59" s="169" t="s">
        <v>175</v>
      </c>
      <c r="B59" s="170" t="s">
        <v>41</v>
      </c>
      <c r="C59" s="195">
        <f>'Financial Tables'!E24</f>
        <v>0</v>
      </c>
      <c r="D59" s="196">
        <f>'Financial Tables'!F24</f>
        <v>0</v>
      </c>
      <c r="E59" s="195">
        <f>SUM(E51:E58)</f>
        <v>0</v>
      </c>
      <c r="F59" s="250">
        <f t="shared" ref="F59" si="4">SUM(F51:F58)</f>
        <v>0</v>
      </c>
      <c r="G59" s="250">
        <f t="shared" ref="G59" si="5">SUM(G51:G58)</f>
        <v>0</v>
      </c>
      <c r="H59" s="196">
        <f t="shared" ref="H59" si="6">SUM(H51:H58)</f>
        <v>0</v>
      </c>
    </row>
    <row r="60" spans="1:8" x14ac:dyDescent="0.3">
      <c r="A60" s="171"/>
      <c r="B60" s="172"/>
      <c r="C60" s="173"/>
      <c r="D60" s="173"/>
      <c r="E60" s="173"/>
      <c r="F60" s="173"/>
      <c r="G60" s="173"/>
      <c r="H60" s="174"/>
    </row>
    <row r="61" spans="1:8" x14ac:dyDescent="0.3">
      <c r="A61" s="175">
        <v>2</v>
      </c>
      <c r="B61" s="176" t="s">
        <v>154</v>
      </c>
      <c r="C61" s="198">
        <f>'Financial Tables'!E29</f>
        <v>0</v>
      </c>
      <c r="D61" s="199">
        <f>'Financial Tables'!F29</f>
        <v>0</v>
      </c>
      <c r="E61" s="251">
        <v>0</v>
      </c>
      <c r="F61" s="252">
        <v>0</v>
      </c>
      <c r="G61" s="252">
        <v>0</v>
      </c>
      <c r="H61" s="253">
        <v>0</v>
      </c>
    </row>
    <row r="62" spans="1:8" x14ac:dyDescent="0.3">
      <c r="A62" s="171"/>
      <c r="B62" s="172"/>
      <c r="C62" s="177"/>
      <c r="D62" s="177"/>
      <c r="E62" s="177"/>
      <c r="F62" s="177"/>
      <c r="G62" s="177"/>
      <c r="H62" s="178"/>
    </row>
    <row r="63" spans="1:8" x14ac:dyDescent="0.3">
      <c r="A63" s="179">
        <v>3</v>
      </c>
      <c r="B63" s="180" t="s">
        <v>134</v>
      </c>
      <c r="C63" s="138" t="s">
        <v>25</v>
      </c>
      <c r="D63" s="138" t="s">
        <v>25</v>
      </c>
      <c r="E63" s="138" t="s">
        <v>25</v>
      </c>
      <c r="F63" s="138" t="s">
        <v>25</v>
      </c>
      <c r="G63" s="138" t="s">
        <v>25</v>
      </c>
      <c r="H63" s="139" t="s">
        <v>25</v>
      </c>
    </row>
    <row r="64" spans="1:8" x14ac:dyDescent="0.3">
      <c r="A64" s="181" t="s">
        <v>86</v>
      </c>
      <c r="B64" s="182" t="s">
        <v>63</v>
      </c>
      <c r="C64" s="183">
        <f>'Financial Tables'!E36</f>
        <v>0</v>
      </c>
      <c r="D64" s="184">
        <f>'Financial Tables'!F36</f>
        <v>0</v>
      </c>
      <c r="E64" s="241">
        <v>0</v>
      </c>
      <c r="F64" s="242">
        <v>0</v>
      </c>
      <c r="G64" s="242">
        <v>0</v>
      </c>
      <c r="H64" s="243">
        <v>0</v>
      </c>
    </row>
    <row r="65" spans="1:8" x14ac:dyDescent="0.3">
      <c r="A65" s="185" t="s">
        <v>87</v>
      </c>
      <c r="B65" s="186" t="s">
        <v>155</v>
      </c>
      <c r="C65" s="187">
        <f>'Financial Tables'!E37</f>
        <v>0</v>
      </c>
      <c r="D65" s="188">
        <f>'Financial Tables'!F37</f>
        <v>0</v>
      </c>
      <c r="E65" s="244">
        <v>0</v>
      </c>
      <c r="F65" s="245">
        <v>0</v>
      </c>
      <c r="G65" s="245">
        <v>0</v>
      </c>
      <c r="H65" s="246">
        <v>0</v>
      </c>
    </row>
    <row r="66" spans="1:8" x14ac:dyDescent="0.3">
      <c r="A66" s="185" t="s">
        <v>88</v>
      </c>
      <c r="B66" s="186" t="s">
        <v>156</v>
      </c>
      <c r="C66" s="187">
        <f>'Financial Tables'!E38</f>
        <v>0</v>
      </c>
      <c r="D66" s="188">
        <f>'Financial Tables'!F38</f>
        <v>0</v>
      </c>
      <c r="E66" s="244">
        <v>0</v>
      </c>
      <c r="F66" s="245">
        <v>0</v>
      </c>
      <c r="G66" s="245">
        <v>0</v>
      </c>
      <c r="H66" s="246">
        <v>0</v>
      </c>
    </row>
    <row r="67" spans="1:8" x14ac:dyDescent="0.3">
      <c r="A67" s="185" t="s">
        <v>89</v>
      </c>
      <c r="B67" s="186" t="s">
        <v>66</v>
      </c>
      <c r="C67" s="187">
        <f>'Financial Tables'!E39</f>
        <v>0</v>
      </c>
      <c r="D67" s="188">
        <f>'Financial Tables'!F39</f>
        <v>0</v>
      </c>
      <c r="E67" s="244">
        <v>0</v>
      </c>
      <c r="F67" s="245">
        <v>0</v>
      </c>
      <c r="G67" s="245">
        <v>0</v>
      </c>
      <c r="H67" s="246">
        <v>0</v>
      </c>
    </row>
    <row r="68" spans="1:8" x14ac:dyDescent="0.3">
      <c r="A68" s="189" t="s">
        <v>90</v>
      </c>
      <c r="B68" s="190" t="s">
        <v>67</v>
      </c>
      <c r="C68" s="191">
        <f>'Financial Tables'!E40</f>
        <v>0</v>
      </c>
      <c r="D68" s="192">
        <f>'Financial Tables'!F40</f>
        <v>0</v>
      </c>
      <c r="E68" s="247">
        <v>0</v>
      </c>
      <c r="F68" s="248">
        <v>0</v>
      </c>
      <c r="G68" s="248">
        <v>0</v>
      </c>
      <c r="H68" s="249">
        <v>0</v>
      </c>
    </row>
    <row r="69" spans="1:8" x14ac:dyDescent="0.3">
      <c r="A69" s="193" t="s">
        <v>129</v>
      </c>
      <c r="B69" s="194" t="s">
        <v>42</v>
      </c>
      <c r="C69" s="195">
        <f>'Financial Tables'!E41</f>
        <v>0</v>
      </c>
      <c r="D69" s="196">
        <f>'Financial Tables'!F41</f>
        <v>0</v>
      </c>
      <c r="E69" s="195">
        <f>SUM(E64:E68)</f>
        <v>0</v>
      </c>
      <c r="F69" s="250">
        <f t="shared" ref="F69" si="7">SUM(F64:F68)</f>
        <v>0</v>
      </c>
      <c r="G69" s="250">
        <f t="shared" ref="G69" si="8">SUM(G64:G68)</f>
        <v>0</v>
      </c>
      <c r="H69" s="196">
        <f t="shared" ref="H69" si="9">SUM(H64:H68)</f>
        <v>0</v>
      </c>
    </row>
    <row r="70" spans="1:8" x14ac:dyDescent="0.3">
      <c r="A70" s="171"/>
      <c r="B70" s="172"/>
      <c r="C70" s="177"/>
      <c r="D70" s="177"/>
      <c r="E70" s="177"/>
      <c r="F70" s="177"/>
      <c r="G70" s="177"/>
      <c r="H70" s="178"/>
    </row>
    <row r="71" spans="1:8" x14ac:dyDescent="0.3">
      <c r="A71" s="179">
        <v>4</v>
      </c>
      <c r="B71" s="180" t="s">
        <v>136</v>
      </c>
      <c r="C71" s="138" t="s">
        <v>25</v>
      </c>
      <c r="D71" s="138" t="s">
        <v>25</v>
      </c>
      <c r="E71" s="138" t="s">
        <v>25</v>
      </c>
      <c r="F71" s="138" t="s">
        <v>25</v>
      </c>
      <c r="G71" s="138" t="s">
        <v>25</v>
      </c>
      <c r="H71" s="139" t="s">
        <v>25</v>
      </c>
    </row>
    <row r="72" spans="1:8" x14ac:dyDescent="0.3">
      <c r="A72" s="181" t="s">
        <v>96</v>
      </c>
      <c r="B72" s="182" t="s">
        <v>68</v>
      </c>
      <c r="C72" s="183">
        <f>'Financial Tables'!E44</f>
        <v>0</v>
      </c>
      <c r="D72" s="184">
        <f>'Financial Tables'!F44</f>
        <v>0</v>
      </c>
      <c r="E72" s="241">
        <v>0</v>
      </c>
      <c r="F72" s="242">
        <v>0</v>
      </c>
      <c r="G72" s="242">
        <v>0</v>
      </c>
      <c r="H72" s="243">
        <v>0</v>
      </c>
    </row>
    <row r="73" spans="1:8" x14ac:dyDescent="0.3">
      <c r="A73" s="185" t="s">
        <v>97</v>
      </c>
      <c r="B73" s="186" t="s">
        <v>69</v>
      </c>
      <c r="C73" s="187">
        <f>'Financial Tables'!E45</f>
        <v>0</v>
      </c>
      <c r="D73" s="188">
        <f>'Financial Tables'!F45</f>
        <v>0</v>
      </c>
      <c r="E73" s="244">
        <v>0</v>
      </c>
      <c r="F73" s="245">
        <v>0</v>
      </c>
      <c r="G73" s="245">
        <v>0</v>
      </c>
      <c r="H73" s="246">
        <v>0</v>
      </c>
    </row>
    <row r="74" spans="1:8" x14ac:dyDescent="0.3">
      <c r="A74" s="185" t="s">
        <v>98</v>
      </c>
      <c r="B74" s="186" t="s">
        <v>70</v>
      </c>
      <c r="C74" s="187">
        <f>'Financial Tables'!E46</f>
        <v>0</v>
      </c>
      <c r="D74" s="188">
        <f>'Financial Tables'!F46</f>
        <v>0</v>
      </c>
      <c r="E74" s="244">
        <v>0</v>
      </c>
      <c r="F74" s="245">
        <v>0</v>
      </c>
      <c r="G74" s="245">
        <v>0</v>
      </c>
      <c r="H74" s="246">
        <v>0</v>
      </c>
    </row>
    <row r="75" spans="1:8" x14ac:dyDescent="0.3">
      <c r="A75" s="185" t="s">
        <v>99</v>
      </c>
      <c r="B75" s="186" t="s">
        <v>71</v>
      </c>
      <c r="C75" s="187">
        <f>'Financial Tables'!E47</f>
        <v>0</v>
      </c>
      <c r="D75" s="188">
        <f>'Financial Tables'!F47</f>
        <v>0</v>
      </c>
      <c r="E75" s="244">
        <v>0</v>
      </c>
      <c r="F75" s="245">
        <v>0</v>
      </c>
      <c r="G75" s="245">
        <v>0</v>
      </c>
      <c r="H75" s="246">
        <v>0</v>
      </c>
    </row>
    <row r="76" spans="1:8" x14ac:dyDescent="0.3">
      <c r="A76" s="185" t="s">
        <v>100</v>
      </c>
      <c r="B76" s="186" t="s">
        <v>72</v>
      </c>
      <c r="C76" s="187">
        <f>'Financial Tables'!E48</f>
        <v>0</v>
      </c>
      <c r="D76" s="188">
        <f>'Financial Tables'!F48</f>
        <v>0</v>
      </c>
      <c r="E76" s="244">
        <v>0</v>
      </c>
      <c r="F76" s="245">
        <v>0</v>
      </c>
      <c r="G76" s="245">
        <v>0</v>
      </c>
      <c r="H76" s="246">
        <v>0</v>
      </c>
    </row>
    <row r="77" spans="1:8" x14ac:dyDescent="0.3">
      <c r="A77" s="189" t="s">
        <v>101</v>
      </c>
      <c r="B77" s="190" t="s">
        <v>73</v>
      </c>
      <c r="C77" s="191">
        <f>'Financial Tables'!E49</f>
        <v>0</v>
      </c>
      <c r="D77" s="192">
        <f>'Financial Tables'!F49</f>
        <v>0</v>
      </c>
      <c r="E77" s="247">
        <v>0</v>
      </c>
      <c r="F77" s="248">
        <v>0</v>
      </c>
      <c r="G77" s="248">
        <v>0</v>
      </c>
      <c r="H77" s="249">
        <v>0</v>
      </c>
    </row>
    <row r="78" spans="1:8" x14ac:dyDescent="0.3">
      <c r="A78" s="193" t="s">
        <v>130</v>
      </c>
      <c r="B78" s="194" t="s">
        <v>43</v>
      </c>
      <c r="C78" s="195">
        <f>'Financial Tables'!E50</f>
        <v>0</v>
      </c>
      <c r="D78" s="196">
        <f>'Financial Tables'!F50</f>
        <v>0</v>
      </c>
      <c r="E78" s="195">
        <f>SUM(E72:E77)</f>
        <v>0</v>
      </c>
      <c r="F78" s="250">
        <f t="shared" ref="F78" si="10">SUM(F72:F77)</f>
        <v>0</v>
      </c>
      <c r="G78" s="250">
        <f t="shared" ref="G78" si="11">SUM(G72:G77)</f>
        <v>0</v>
      </c>
      <c r="H78" s="196">
        <f t="shared" ref="H78" si="12">SUM(H72:H77)</f>
        <v>0</v>
      </c>
    </row>
    <row r="79" spans="1:8" x14ac:dyDescent="0.3">
      <c r="A79" s="171"/>
      <c r="B79" s="172"/>
      <c r="C79" s="173"/>
      <c r="D79" s="173"/>
      <c r="E79" s="173"/>
      <c r="F79" s="173"/>
      <c r="G79" s="173"/>
      <c r="H79" s="174"/>
    </row>
    <row r="80" spans="1:8" x14ac:dyDescent="0.3">
      <c r="A80" s="175">
        <v>5</v>
      </c>
      <c r="B80" s="197" t="s">
        <v>78</v>
      </c>
      <c r="C80" s="198">
        <f>'Financial Tables'!E54</f>
        <v>0</v>
      </c>
      <c r="D80" s="199">
        <f>'Financial Tables'!F54</f>
        <v>0</v>
      </c>
      <c r="E80" s="251">
        <v>0</v>
      </c>
      <c r="F80" s="252">
        <v>0</v>
      </c>
      <c r="G80" s="252">
        <v>0</v>
      </c>
      <c r="H80" s="253">
        <v>0</v>
      </c>
    </row>
    <row r="81" spans="1:8" x14ac:dyDescent="0.3">
      <c r="A81" s="171"/>
      <c r="B81" s="172"/>
      <c r="C81" s="173"/>
      <c r="D81" s="173"/>
      <c r="E81" s="200"/>
      <c r="F81" s="200"/>
      <c r="G81" s="200"/>
      <c r="H81" s="201"/>
    </row>
    <row r="82" spans="1:8" x14ac:dyDescent="0.3">
      <c r="A82" s="193">
        <v>6</v>
      </c>
      <c r="B82" s="202" t="s">
        <v>79</v>
      </c>
      <c r="C82" s="195">
        <f>'Financial Tables'!E56</f>
        <v>0</v>
      </c>
      <c r="D82" s="196">
        <f>'Financial Tables'!F56</f>
        <v>0</v>
      </c>
      <c r="E82" s="254">
        <f>E69-E78+E80</f>
        <v>0</v>
      </c>
      <c r="F82" s="255">
        <f t="shared" ref="F82:H82" si="13">F69-F78+F80</f>
        <v>0</v>
      </c>
      <c r="G82" s="255">
        <f t="shared" si="13"/>
        <v>0</v>
      </c>
      <c r="H82" s="256">
        <f t="shared" si="13"/>
        <v>0</v>
      </c>
    </row>
    <row r="83" spans="1:8" x14ac:dyDescent="0.3">
      <c r="A83" s="171"/>
      <c r="B83" s="172"/>
      <c r="C83" s="173"/>
      <c r="D83" s="173"/>
      <c r="E83" s="200"/>
      <c r="F83" s="200"/>
      <c r="G83" s="200"/>
      <c r="H83" s="201"/>
    </row>
    <row r="84" spans="1:8" x14ac:dyDescent="0.3">
      <c r="A84" s="203">
        <v>7</v>
      </c>
      <c r="B84" s="197" t="s">
        <v>157</v>
      </c>
      <c r="C84" s="198">
        <f>'Financial Tables'!E81</f>
        <v>0</v>
      </c>
      <c r="D84" s="199">
        <f>'Financial Tables'!F81</f>
        <v>0</v>
      </c>
      <c r="E84" s="251">
        <v>0</v>
      </c>
      <c r="F84" s="252">
        <v>0</v>
      </c>
      <c r="G84" s="252">
        <v>0</v>
      </c>
      <c r="H84" s="253">
        <v>0</v>
      </c>
    </row>
  </sheetData>
  <sheetProtection algorithmName="SHA-512" hashValue="mYiBWKzw1BuaQYM2NNLbmXI3K2F1zfX1yTH7w6EB8dBWcDCez7OzHqGJ6OPEq+Zeut5c+bRR3fasW/be+MhdEg==" saltValue="rQ4ubQSIFV9xYBsYnFfziA==" spinCount="100000" sheet="1" objects="1" scenarios="1"/>
  <mergeCells count="2">
    <mergeCell ref="D8:H8"/>
    <mergeCell ref="D47:H47"/>
  </mergeCells>
  <conditionalFormatting sqref="B16">
    <cfRule type="expression" dxfId="11" priority="7">
      <formula>UPPER(teachOutOnly)="YES"</formula>
    </cfRule>
  </conditionalFormatting>
  <conditionalFormatting sqref="B55">
    <cfRule type="expression" dxfId="10" priority="3">
      <formula>UPPER(teachOutOnly)="YES"</formula>
    </cfRule>
  </conditionalFormatting>
  <conditionalFormatting sqref="C12:H20 C22:H22 C25:H30 C33:H39 C41:H41 C43:H43 C45:H45 C51:H59 C61:H61 C64:H69 C72:H78 C80:H80 C82:H82 C84:H84">
    <cfRule type="cellIs" dxfId="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69"/>
  <sheetViews>
    <sheetView showGridLines="0" zoomScaleNormal="100" workbookViewId="0"/>
  </sheetViews>
  <sheetFormatPr defaultColWidth="9.1640625" defaultRowHeight="13.5" x14ac:dyDescent="0.3"/>
  <cols>
    <col min="1" max="1" width="4.9140625" style="150" customWidth="1"/>
    <col min="2" max="2" width="63.9140625" style="150" customWidth="1"/>
    <col min="3" max="3" width="28.75" style="150" customWidth="1"/>
    <col min="4" max="4" width="26.08203125" style="150" customWidth="1"/>
    <col min="5" max="5" width="9.1640625" style="150" customWidth="1"/>
    <col min="6" max="6" width="15.33203125" style="150" hidden="1" customWidth="1"/>
    <col min="7" max="7" width="9.1640625" style="150" hidden="1" customWidth="1"/>
    <col min="8" max="8" width="7.6640625" style="233" hidden="1" customWidth="1"/>
    <col min="9" max="12" width="9.1640625" style="150" hidden="1" customWidth="1"/>
    <col min="13" max="24" width="9.1640625" style="150" customWidth="1"/>
    <col min="25" max="16384" width="9.1640625" style="150"/>
  </cols>
  <sheetData>
    <row r="1" spans="1:19" ht="20" x14ac:dyDescent="0.4">
      <c r="A1" s="219" t="s">
        <v>36</v>
      </c>
      <c r="G1" s="220"/>
      <c r="H1" s="23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</row>
    <row r="2" spans="1:19" s="259" customFormat="1" ht="17.5" x14ac:dyDescent="0.35">
      <c r="A2" s="258" t="s">
        <v>172</v>
      </c>
      <c r="I2" s="260"/>
      <c r="K2" s="261"/>
      <c r="L2" s="261"/>
    </row>
    <row r="3" spans="1:19" s="259" customFormat="1" ht="17.5" x14ac:dyDescent="0.35">
      <c r="A3" s="258" t="s">
        <v>173</v>
      </c>
      <c r="I3" s="260"/>
      <c r="K3" s="261"/>
      <c r="L3" s="261"/>
    </row>
    <row r="4" spans="1:19" s="259" customFormat="1" ht="17.5" x14ac:dyDescent="0.35">
      <c r="A4" s="258" t="s">
        <v>174</v>
      </c>
      <c r="I4" s="260"/>
      <c r="K4" s="261"/>
      <c r="L4" s="261"/>
    </row>
    <row r="5" spans="1:19" x14ac:dyDescent="0.3">
      <c r="G5" s="220"/>
      <c r="H5" s="23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</row>
    <row r="6" spans="1:19" ht="15.5" x14ac:dyDescent="0.35">
      <c r="A6" s="1" t="str">
        <f>'Financial Tables'!A6</f>
        <v>Provider (UKPRNXXXX)</v>
      </c>
      <c r="G6" s="220"/>
      <c r="H6" s="23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</row>
    <row r="7" spans="1:19" x14ac:dyDescent="0.3">
      <c r="G7" s="220"/>
      <c r="H7" s="23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</row>
    <row r="8" spans="1:19" ht="22.5" customHeight="1" x14ac:dyDescent="0.3">
      <c r="A8" s="268" t="str">
        <f ca="1">IF(AND(val_failed=0,val_warning=0),"Your workbook has passed all validations.",IF(val_failed&lt;&gt;0,IF(val_warning&lt;&gt;0,"Your workbook has failed "&amp;val_failed&amp;" validation check(s) and "&amp;val_warning&amp;" validation warning(s). Please see details below and amend where necessary.","Your workbook has failed "&amp;val_failed&amp;" validation check(s). Please see details below and amend where necessary."),"Your workbook has "&amp;val_warning&amp;" validation warning(s). Please see details below and amend where necessary."))</f>
        <v>Your workbook has failed 2 validation check(s) and 4 validation warning(s). Please see details below and amend where necessary.</v>
      </c>
      <c r="B8" s="269"/>
      <c r="C8" s="269"/>
      <c r="D8" s="270"/>
      <c r="E8" s="218"/>
      <c r="F8" s="218"/>
      <c r="G8" s="220"/>
      <c r="H8" s="23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</row>
    <row r="9" spans="1:19" x14ac:dyDescent="0.3">
      <c r="B9" s="221"/>
      <c r="G9" s="220"/>
      <c r="H9" s="231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</row>
    <row r="10" spans="1:19" ht="15.5" x14ac:dyDescent="0.35">
      <c r="A10" s="6" t="s">
        <v>11</v>
      </c>
      <c r="B10" s="213"/>
      <c r="C10" s="213"/>
      <c r="D10" s="214"/>
      <c r="G10" s="220"/>
      <c r="H10" s="230">
        <f ca="1">SUM(H13:H53)</f>
        <v>2</v>
      </c>
      <c r="I10" s="220" t="s">
        <v>12</v>
      </c>
      <c r="J10" s="220"/>
      <c r="K10" s="220"/>
      <c r="L10" s="220"/>
      <c r="M10" s="220"/>
      <c r="N10" s="220"/>
      <c r="O10" s="220"/>
      <c r="P10" s="220"/>
      <c r="Q10" s="220"/>
      <c r="R10" s="220"/>
      <c r="S10" s="220"/>
    </row>
    <row r="11" spans="1:19" x14ac:dyDescent="0.3">
      <c r="A11" s="215"/>
      <c r="B11" s="217"/>
      <c r="C11" s="217"/>
      <c r="D11" s="216"/>
      <c r="G11" s="220"/>
      <c r="H11" s="230">
        <f ca="1">SUM(I13:I53)</f>
        <v>4</v>
      </c>
      <c r="I11" s="220" t="s">
        <v>30</v>
      </c>
      <c r="J11" s="220"/>
      <c r="K11" s="220"/>
      <c r="L11" s="220"/>
      <c r="M11" s="220"/>
      <c r="N11" s="220"/>
      <c r="O11" s="220"/>
      <c r="P11" s="220"/>
      <c r="Q11" s="220"/>
      <c r="R11" s="220"/>
      <c r="S11" s="220"/>
    </row>
    <row r="12" spans="1:19" x14ac:dyDescent="0.3">
      <c r="A12" s="295">
        <v>1</v>
      </c>
      <c r="B12" s="287" t="s">
        <v>176</v>
      </c>
      <c r="C12" s="288"/>
      <c r="D12" s="285" t="str">
        <f>IF(ISBLANK('Financial Tables'!C10),"Validation failed", "Validation passed")</f>
        <v>Validation failed</v>
      </c>
      <c r="G12" s="220"/>
      <c r="H12" s="23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</row>
    <row r="13" spans="1:19" x14ac:dyDescent="0.3">
      <c r="A13" s="296"/>
      <c r="B13" s="289"/>
      <c r="C13" s="290"/>
      <c r="D13" s="286"/>
      <c r="G13" s="220"/>
      <c r="H13" s="230">
        <f>IF(D12="Validation failed",1,IF(D12="Validation warning","a",0))</f>
        <v>1</v>
      </c>
      <c r="I13" s="220">
        <f>IF(H13="a",1,0)</f>
        <v>0</v>
      </c>
      <c r="J13" s="220"/>
      <c r="K13" s="220"/>
      <c r="L13" s="220"/>
      <c r="M13" s="220"/>
      <c r="N13" s="220"/>
      <c r="O13" s="220"/>
      <c r="P13" s="220"/>
      <c r="Q13" s="220"/>
      <c r="R13" s="220"/>
      <c r="S13" s="220"/>
    </row>
    <row r="14" spans="1:19" x14ac:dyDescent="0.3">
      <c r="A14" s="295">
        <v>2</v>
      </c>
      <c r="B14" s="287" t="s">
        <v>177</v>
      </c>
      <c r="C14" s="288"/>
      <c r="D14" s="285" t="str">
        <f ca="1">IF('Financial Tables'!C10 &lt; TODAY(), "Validation passed", "Validation failed")</f>
        <v>Validation passed</v>
      </c>
      <c r="G14" s="220"/>
      <c r="H14" s="23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</row>
    <row r="15" spans="1:19" x14ac:dyDescent="0.3">
      <c r="A15" s="296"/>
      <c r="B15" s="289"/>
      <c r="C15" s="290"/>
      <c r="D15" s="286"/>
      <c r="G15" s="220"/>
      <c r="H15" s="230">
        <f ca="1">IF(D14="Validation failed",1,IF(D14="Validation warning","a",0))</f>
        <v>0</v>
      </c>
      <c r="I15" s="220">
        <f ca="1">IF(H15="a",1,0)</f>
        <v>0</v>
      </c>
      <c r="J15" s="220"/>
      <c r="K15" s="220"/>
      <c r="L15" s="220" t="s">
        <v>169</v>
      </c>
      <c r="M15" s="220"/>
      <c r="N15" s="220"/>
      <c r="O15" s="220"/>
      <c r="P15" s="220"/>
      <c r="Q15" s="220"/>
      <c r="R15" s="220"/>
      <c r="S15" s="220"/>
    </row>
    <row r="16" spans="1:19" x14ac:dyDescent="0.3">
      <c r="A16" s="295">
        <v>3</v>
      </c>
      <c r="B16" s="297" t="s">
        <v>168</v>
      </c>
      <c r="C16" s="298"/>
      <c r="D16" s="285" t="str">
        <f>F16</f>
        <v>Validation failed</v>
      </c>
      <c r="F16" s="150" t="str">
        <f>IF(C17="Confirm data in £s","Validation passed",IF(OR('Financial Tables'!K19&lt;2000,'Financial Tables'!L19&lt;2000,'Financial Tables'!M19&lt;2000,'Financial Tables'!N19&lt;2000,'Financial Tables'!O19&lt;2000,'Financial Tables'!P19&lt;2000,'Financial Tables'!Q19&lt;2000,'Financial Tables'!R19&lt;2000),"Validation failed", "Validation passed"))</f>
        <v>Validation failed</v>
      </c>
      <c r="G16" s="220"/>
      <c r="H16" s="230"/>
      <c r="I16" s="220"/>
      <c r="J16" s="220"/>
      <c r="K16" s="220"/>
      <c r="L16" s="220">
        <v>1</v>
      </c>
      <c r="M16" s="220"/>
      <c r="N16" s="220"/>
      <c r="O16" s="220"/>
      <c r="P16" s="220"/>
      <c r="Q16" s="220"/>
      <c r="R16" s="220"/>
      <c r="S16" s="220"/>
    </row>
    <row r="17" spans="1:19" x14ac:dyDescent="0.3">
      <c r="A17" s="296"/>
      <c r="B17" s="229" t="s">
        <v>27</v>
      </c>
      <c r="C17" s="228"/>
      <c r="D17" s="286"/>
      <c r="G17" s="220"/>
      <c r="H17" s="230">
        <f>IF(D16="Validation failed",1,IF(D16="Validation warning","a",0))</f>
        <v>1</v>
      </c>
      <c r="I17" s="220">
        <f>IF(H17="a",1,0)</f>
        <v>0</v>
      </c>
      <c r="J17" s="220"/>
      <c r="K17" s="220"/>
      <c r="L17" s="220">
        <v>2</v>
      </c>
      <c r="M17" s="220"/>
      <c r="N17" s="220"/>
      <c r="O17" s="220"/>
      <c r="P17" s="220"/>
      <c r="Q17" s="220"/>
      <c r="R17" s="220"/>
      <c r="S17" s="220"/>
    </row>
    <row r="18" spans="1:19" x14ac:dyDescent="0.3">
      <c r="G18" s="220"/>
      <c r="H18" s="230"/>
      <c r="I18" s="220"/>
      <c r="J18" s="220"/>
      <c r="K18" s="220"/>
      <c r="L18" s="220">
        <v>3</v>
      </c>
      <c r="M18" s="220"/>
      <c r="N18" s="220"/>
      <c r="O18" s="220"/>
      <c r="P18" s="220"/>
      <c r="Q18" s="220"/>
      <c r="R18" s="220"/>
      <c r="S18" s="220"/>
    </row>
    <row r="19" spans="1:19" ht="15.5" x14ac:dyDescent="0.35">
      <c r="A19" s="6" t="s">
        <v>0</v>
      </c>
      <c r="B19" s="209"/>
      <c r="C19" s="209"/>
      <c r="D19" s="210"/>
      <c r="G19" s="220"/>
      <c r="H19" s="230"/>
      <c r="I19" s="220"/>
      <c r="J19" s="220"/>
      <c r="K19" s="220"/>
      <c r="L19" s="220">
        <v>4</v>
      </c>
      <c r="M19" s="220"/>
      <c r="N19" s="220"/>
      <c r="O19" s="220"/>
      <c r="P19" s="220"/>
      <c r="Q19" s="220"/>
      <c r="R19" s="220"/>
      <c r="S19" s="220"/>
    </row>
    <row r="20" spans="1:19" x14ac:dyDescent="0.3">
      <c r="A20" s="211"/>
      <c r="B20" s="227"/>
      <c r="C20" s="227"/>
      <c r="D20" s="212"/>
      <c r="G20" s="220"/>
      <c r="H20" s="230"/>
      <c r="I20" s="220"/>
      <c r="J20" s="220"/>
      <c r="K20" s="220"/>
      <c r="L20" s="220">
        <v>5</v>
      </c>
      <c r="M20" s="220"/>
      <c r="N20" s="220"/>
      <c r="O20" s="220"/>
      <c r="P20" s="220"/>
      <c r="Q20" s="220"/>
      <c r="R20" s="220"/>
      <c r="S20" s="220"/>
    </row>
    <row r="21" spans="1:19" x14ac:dyDescent="0.3">
      <c r="A21" s="295">
        <v>4</v>
      </c>
      <c r="B21" s="287" t="s">
        <v>158</v>
      </c>
      <c r="C21" s="299"/>
      <c r="D21" s="285" t="str">
        <f>F21</f>
        <v>Validation warning</v>
      </c>
      <c r="F21" s="150" t="str">
        <f>IF(OR(SUM('Financial Tables'!C16:C20)=0,SUM('Financial Tables'!D16:D20)=0,SUM('Financial Tables'!E16:E20)=0,SUM('Financial Tables'!F16:F20)=0,SUM('Financial Tables'!G16:G20)=0,SUM('Financial Tables'!H16:H20)=0,SUM('Financial Tables'!I16:I20)=0,SUM('Financial Tables'!J16:J20)=0,'Financial Tables'!C24=0,'Financial Tables'!D24=0,'Financial Tables'!E24=0,'Financial Tables'!F24=0,'Financial Tables'!G24=0,'Financial Tables'!H24=0,'Financial Tables'!I24=0,'Financial Tables'!J24=0),"Validation warning", "Validation passed")</f>
        <v>Validation warning</v>
      </c>
      <c r="G21" s="220"/>
      <c r="H21" s="230"/>
      <c r="I21" s="220"/>
      <c r="J21" s="220"/>
      <c r="K21" s="220"/>
      <c r="L21" s="220">
        <v>6</v>
      </c>
      <c r="M21" s="220"/>
      <c r="N21" s="220"/>
      <c r="O21" s="220"/>
      <c r="P21" s="220"/>
      <c r="Q21" s="220"/>
      <c r="R21" s="220"/>
      <c r="S21" s="220"/>
    </row>
    <row r="22" spans="1:19" x14ac:dyDescent="0.3">
      <c r="A22" s="296"/>
      <c r="B22" s="289"/>
      <c r="C22" s="300"/>
      <c r="D22" s="286"/>
      <c r="G22" s="220"/>
      <c r="H22" s="230" t="str">
        <f>IF(D21="Validation failed",1,IF(D21="Validation warning","a",0))</f>
        <v>a</v>
      </c>
      <c r="I22" s="220">
        <f>IF(H22="a",1,0)</f>
        <v>1</v>
      </c>
      <c r="J22" s="220"/>
      <c r="K22" s="220"/>
      <c r="L22" s="220">
        <v>7</v>
      </c>
      <c r="M22" s="220"/>
      <c r="N22" s="220"/>
      <c r="O22" s="220"/>
      <c r="P22" s="220"/>
      <c r="Q22" s="220"/>
      <c r="R22" s="220"/>
      <c r="S22" s="220"/>
    </row>
    <row r="23" spans="1:19" x14ac:dyDescent="0.3">
      <c r="A23" s="295">
        <v>5</v>
      </c>
      <c r="B23" s="287" t="s">
        <v>159</v>
      </c>
      <c r="C23" s="299"/>
      <c r="D23" s="285" t="str">
        <f>F23</f>
        <v>Validation warning</v>
      </c>
      <c r="F23" s="150" t="str">
        <f>IF(OR('Financial Tables'!C29=0,'Financial Tables'!D29=0,'Financial Tables'!E29=0,'Financial Tables'!F29=0,'Financial Tables'!G29=0,'Financial Tables'!H29=0,'Financial Tables'!I29=0,'Financial Tables'!I29=0,'Financial Tables'!J29=0),"Validation warning", "Validation passed")</f>
        <v>Validation warning</v>
      </c>
      <c r="G23" s="220"/>
      <c r="H23" s="230"/>
      <c r="I23" s="220"/>
      <c r="J23" s="220"/>
      <c r="K23" s="220"/>
      <c r="L23" s="220">
        <v>8</v>
      </c>
      <c r="M23" s="220"/>
      <c r="N23" s="220"/>
      <c r="O23" s="220"/>
      <c r="P23" s="220"/>
      <c r="Q23" s="220"/>
      <c r="R23" s="220"/>
      <c r="S23" s="220"/>
    </row>
    <row r="24" spans="1:19" x14ac:dyDescent="0.3">
      <c r="A24" s="296"/>
      <c r="B24" s="289"/>
      <c r="C24" s="300"/>
      <c r="D24" s="286"/>
      <c r="G24" s="220"/>
      <c r="H24" s="230" t="str">
        <f>IF(D23="Validation failed",1,IF(D23="Validation warning","a",0))</f>
        <v>a</v>
      </c>
      <c r="I24" s="220">
        <f>IF(H24="a",1,0)</f>
        <v>1</v>
      </c>
      <c r="J24" s="220"/>
      <c r="K24" s="220"/>
      <c r="L24" s="220">
        <v>9</v>
      </c>
      <c r="M24" s="220"/>
      <c r="N24" s="220"/>
      <c r="O24" s="220"/>
      <c r="P24" s="220"/>
      <c r="Q24" s="220"/>
      <c r="R24" s="220"/>
      <c r="S24" s="220"/>
    </row>
    <row r="25" spans="1:19" x14ac:dyDescent="0.3">
      <c r="G25" s="220"/>
      <c r="H25" s="230"/>
      <c r="I25" s="220"/>
      <c r="J25" s="220"/>
      <c r="K25" s="220"/>
      <c r="L25" s="220">
        <v>10</v>
      </c>
      <c r="M25" s="220"/>
      <c r="N25" s="220"/>
      <c r="O25" s="220"/>
      <c r="P25" s="220"/>
      <c r="Q25" s="220"/>
      <c r="R25" s="220"/>
      <c r="S25" s="220"/>
    </row>
    <row r="26" spans="1:19" ht="15.5" x14ac:dyDescent="0.35">
      <c r="A26" s="6" t="s">
        <v>8</v>
      </c>
      <c r="B26" s="209"/>
      <c r="C26" s="209"/>
      <c r="D26" s="210"/>
      <c r="G26" s="220"/>
      <c r="H26" s="230"/>
      <c r="I26" s="220"/>
      <c r="J26" s="220"/>
      <c r="K26" s="220"/>
      <c r="L26" s="220">
        <v>11</v>
      </c>
      <c r="M26" s="220"/>
      <c r="N26" s="220"/>
      <c r="O26" s="220"/>
      <c r="P26" s="220"/>
      <c r="Q26" s="220"/>
      <c r="R26" s="220"/>
      <c r="S26" s="220"/>
    </row>
    <row r="27" spans="1:19" x14ac:dyDescent="0.3">
      <c r="A27" s="211"/>
      <c r="B27" s="227"/>
      <c r="C27" s="227"/>
      <c r="D27" s="212"/>
      <c r="G27" s="220"/>
      <c r="H27" s="230"/>
      <c r="I27" s="220"/>
      <c r="J27" s="220"/>
      <c r="K27" s="220"/>
      <c r="L27" s="220">
        <v>12</v>
      </c>
      <c r="M27" s="220"/>
      <c r="N27" s="220"/>
      <c r="O27" s="220"/>
      <c r="P27" s="220"/>
      <c r="Q27" s="220"/>
      <c r="R27" s="220"/>
      <c r="S27" s="220"/>
    </row>
    <row r="28" spans="1:19" x14ac:dyDescent="0.3">
      <c r="A28" s="295">
        <v>6</v>
      </c>
      <c r="B28" s="287" t="s">
        <v>160</v>
      </c>
      <c r="C28" s="288"/>
      <c r="D28" s="285" t="str">
        <f>F28</f>
        <v>Validation passed</v>
      </c>
      <c r="F28" s="150" t="str">
        <f>IF(OR(SUM(COUNTIF('Financial Tables'!C36:C62,0),COUNTIF('Financial Tables'!C36:C62,""))=30,SUM(COUNTIF('Financial Tables'!D36:D62,0),COUNTIF('Financial Tables'!D36:D62,""))=30,SUM(COUNTIF('Financial Tables'!E36:E62,0),COUNTIF('Financial Tables'!E36:E62,""))=30,SUM(COUNTIF('Financial Tables'!F36:F62,0),COUNTIF('Financial Tables'!F36:F62,""))=30,SUM(COUNTIF('Financial Tables'!G36:G62,0),COUNTIF('Financial Tables'!G36:G62,""))=30,SUM(COUNTIF('Financial Tables'!H36:H62,0),COUNTIF('Financial Tables'!H36:H62,""))=30,SUM(COUNTIF('Financial Tables'!I36:I62,0),COUNTIF('Financial Tables'!I36:I62,""))=30,SUM(COUNTIF('Financial Tables'!J36:J62,0),COUNTIF('Financial Tables'!J36:J62,""))=30),"Validation failed", "Validation passed")</f>
        <v>Validation passed</v>
      </c>
      <c r="G28" s="220"/>
      <c r="H28" s="230"/>
      <c r="I28" s="220"/>
      <c r="J28" s="220"/>
      <c r="K28" s="220"/>
      <c r="L28" s="220">
        <v>13</v>
      </c>
      <c r="M28" s="220"/>
      <c r="N28" s="220"/>
      <c r="O28" s="220"/>
      <c r="P28" s="220"/>
      <c r="Q28" s="220"/>
      <c r="R28" s="220"/>
      <c r="S28" s="220"/>
    </row>
    <row r="29" spans="1:19" x14ac:dyDescent="0.3">
      <c r="A29" s="296"/>
      <c r="B29" s="289"/>
      <c r="C29" s="290"/>
      <c r="D29" s="286"/>
      <c r="G29" s="220"/>
      <c r="H29" s="230">
        <f>IF(D28="Validation failed",1,IF(D28="Validation warning","a",0))</f>
        <v>0</v>
      </c>
      <c r="I29" s="220">
        <f>IF(H29="a",1,0)</f>
        <v>0</v>
      </c>
      <c r="J29" s="220"/>
      <c r="K29" s="220"/>
      <c r="L29" s="220">
        <v>14</v>
      </c>
      <c r="M29" s="220"/>
      <c r="N29" s="220"/>
      <c r="O29" s="220"/>
      <c r="P29" s="220"/>
      <c r="Q29" s="220"/>
      <c r="R29" s="220"/>
      <c r="S29" s="220"/>
    </row>
    <row r="30" spans="1:19" x14ac:dyDescent="0.3">
      <c r="A30" s="295">
        <v>7</v>
      </c>
      <c r="B30" s="301" t="s">
        <v>161</v>
      </c>
      <c r="C30" s="302"/>
      <c r="D30" s="285" t="str">
        <f>F30</f>
        <v>Validation passed</v>
      </c>
      <c r="F30" s="150" t="str">
        <f>IF(OR('Financial Tables'!C62&gt;0,'Financial Tables'!D62&gt;0,'Financial Tables'!E62&gt;0,'Financial Tables'!F62&gt;0,'Financial Tables'!G62&gt;0,'Financial Tables'!H62&gt;0,'Financial Tables'!I62&gt;0,'Financial Tables'!J62&gt;0),"Validation failed", "Validation passed")</f>
        <v>Validation passed</v>
      </c>
      <c r="G30" s="220"/>
      <c r="H30" s="230"/>
      <c r="I30" s="220"/>
      <c r="J30" s="220"/>
      <c r="K30" s="220"/>
      <c r="L30" s="220">
        <v>15</v>
      </c>
      <c r="M30" s="220"/>
      <c r="N30" s="220"/>
      <c r="O30" s="220"/>
      <c r="P30" s="220"/>
      <c r="Q30" s="220"/>
      <c r="R30" s="220"/>
      <c r="S30" s="220"/>
    </row>
    <row r="31" spans="1:19" x14ac:dyDescent="0.3">
      <c r="A31" s="296"/>
      <c r="B31" s="303"/>
      <c r="C31" s="304"/>
      <c r="D31" s="286"/>
      <c r="G31" s="220"/>
      <c r="H31" s="230">
        <f>IF(D30="Validation failed",1,IF(D30="Validation warning","a",0))</f>
        <v>0</v>
      </c>
      <c r="I31" s="220">
        <f>IF(H31="a",1,0)</f>
        <v>0</v>
      </c>
      <c r="J31" s="220"/>
      <c r="K31" s="220"/>
      <c r="L31" s="220"/>
      <c r="M31" s="220"/>
      <c r="N31" s="220"/>
      <c r="O31" s="220"/>
      <c r="P31" s="220"/>
      <c r="Q31" s="220"/>
      <c r="R31" s="220"/>
      <c r="S31" s="220"/>
    </row>
    <row r="32" spans="1:19" ht="13.5" customHeight="1" x14ac:dyDescent="0.3">
      <c r="A32" s="295">
        <v>8</v>
      </c>
      <c r="B32" s="291" t="s">
        <v>162</v>
      </c>
      <c r="C32" s="292"/>
      <c r="D32" s="285" t="str">
        <f>F32</f>
        <v>Validation passed</v>
      </c>
      <c r="F32" s="150" t="str">
        <f>IF( OR(  AND(SUM('Financial Tables'!C21:C23)&gt;0,'Financial Tables'!C38&lt;=0),  AND(SUM('Financial Tables'!D21:D23)&gt;0,'Financial Tables'!D38&lt;=0),  AND(SUM('Financial Tables'!E21:E23)&gt;0,'Financial Tables'!E38&lt;=0),  AND(SUM('Financial Tables'!F21:F23)&gt;0,'Financial Tables'!F38&lt;=0),  AND(SUM('Financial Tables'!G21:G23)&gt;0,'Financial Tables'!G38&lt;=0),  AND(SUM('Financial Tables'!H21:H23)&gt;0,'Financial Tables'!H38&lt;=0),  AND(SUM('Financial Tables'!I21:I23)&gt;0,'Financial Tables'!I38&lt;=0),  AND(SUM('Financial Tables'!J21:J23)&gt;0,'Financial Tables'!J38&lt;=0),  AND(SUM('Financial Tables'!C21:C23)=0,'Financial Tables'!C38&lt;&gt;0),  AND(SUM('Financial Tables'!D21:D23)=0,'Financial Tables'!D38&lt;&gt;0),  AND(SUM('Financial Tables'!E21:E23)=0,'Financial Tables'!E38&lt;&gt;0),  AND(SUM('Financial Tables'!F21:F23)=0,'Financial Tables'!F38&lt;&gt;0),  AND(SUM('Financial Tables'!G21:G23)=0,'Financial Tables'!G38&lt;&gt;0),  AND(SUM('Financial Tables'!H21:H23)=0,'Financial Tables'!H38&lt;&gt;0),  AND(SUM('Financial Tables'!I21:I23)=0,'Financial Tables'!I38&lt;&gt;0),  AND(SUM('Financial Tables'!J21:J23)=0,'Financial Tables'!J38&lt;&gt;0)),  "Validation failed","Validation passed")</f>
        <v>Validation passed</v>
      </c>
      <c r="G32" s="220"/>
      <c r="H32" s="23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</row>
    <row r="33" spans="1:19" x14ac:dyDescent="0.3">
      <c r="A33" s="296"/>
      <c r="B33" s="293"/>
      <c r="C33" s="294"/>
      <c r="D33" s="286"/>
      <c r="G33" s="220"/>
      <c r="H33" s="230">
        <f>IF(D32="Validation failed",1,IF(D32="Validation warning","a",0))</f>
        <v>0</v>
      </c>
      <c r="I33" s="220">
        <f>IF(H33="a",1,0)</f>
        <v>0</v>
      </c>
      <c r="J33" s="220"/>
      <c r="K33" s="220"/>
      <c r="L33" s="220"/>
      <c r="M33" s="220"/>
      <c r="N33" s="220"/>
      <c r="O33" s="220"/>
      <c r="P33" s="220"/>
      <c r="Q33" s="220"/>
      <c r="R33" s="220"/>
      <c r="S33" s="220"/>
    </row>
    <row r="34" spans="1:19" x14ac:dyDescent="0.3">
      <c r="G34" s="220"/>
      <c r="H34" s="23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</row>
    <row r="35" spans="1:19" ht="15.5" x14ac:dyDescent="0.35">
      <c r="A35" s="6" t="s">
        <v>46</v>
      </c>
      <c r="B35" s="209"/>
      <c r="C35" s="209"/>
      <c r="D35" s="210"/>
      <c r="G35" s="220"/>
      <c r="H35" s="23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</row>
    <row r="36" spans="1:19" x14ac:dyDescent="0.3">
      <c r="A36" s="211"/>
      <c r="B36" s="227"/>
      <c r="C36" s="227"/>
      <c r="D36" s="212"/>
      <c r="G36" s="220"/>
      <c r="H36" s="23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</row>
    <row r="37" spans="1:19" x14ac:dyDescent="0.3">
      <c r="A37" s="295">
        <v>9</v>
      </c>
      <c r="B37" s="287" t="s">
        <v>163</v>
      </c>
      <c r="C37" s="288"/>
      <c r="D37" s="285" t="str">
        <f>F37</f>
        <v>Validation passed</v>
      </c>
      <c r="F37" s="150" t="str">
        <f>IF(OR(SUM(COUNTIF('Financial Tables'!C69:C116,0),COUNTIF('Financial Tables'!C69:C116,""))=48,SUM(COUNTIF('Financial Tables'!D69:D116,0),COUNTIF('Financial Tables'!D69:D116,""))=48,SUM(COUNTIF('Financial Tables'!E69:E116,0),COUNTIF('Financial Tables'!E69:E116,""))=48,SUM(COUNTIF('Financial Tables'!F69:F116,0),COUNTIF('Financial Tables'!F69:F116,""))=48,SUM(COUNTIF('Financial Tables'!G69:G116,0),COUNTIF('Financial Tables'!G69:G116,""))=48,SUM(COUNTIF('Financial Tables'!H69:H116,0),COUNTIF('Financial Tables'!H69:H116,""))=48,SUM(COUNTIF('Financial Tables'!I69:I116,0),COUNTIF('Financial Tables'!I69:I116,""))=48,SUM(COUNTIF('Financial Tables'!J69:J116,0),COUNTIF('Financial Tables'!J69:J116,""))=48),"Validation warning", "Validation passed")</f>
        <v>Validation passed</v>
      </c>
      <c r="G37" s="220"/>
      <c r="H37" s="23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</row>
    <row r="38" spans="1:19" x14ac:dyDescent="0.3">
      <c r="A38" s="296"/>
      <c r="B38" s="289"/>
      <c r="C38" s="290"/>
      <c r="D38" s="286"/>
      <c r="G38" s="220"/>
      <c r="H38" s="230">
        <f>IF(D37="Validation failed",1,IF(D37="Validation warning","a",0))</f>
        <v>0</v>
      </c>
      <c r="I38" s="220">
        <f>IF(H38="a",1,0)</f>
        <v>0</v>
      </c>
      <c r="J38" s="220"/>
      <c r="K38" s="220"/>
      <c r="L38" s="220"/>
      <c r="M38" s="220"/>
      <c r="N38" s="220"/>
      <c r="O38" s="220"/>
      <c r="P38" s="220"/>
      <c r="Q38" s="220"/>
      <c r="R38" s="220"/>
      <c r="S38" s="220"/>
    </row>
    <row r="39" spans="1:19" ht="13.5" customHeight="1" x14ac:dyDescent="0.3">
      <c r="A39" s="295">
        <v>10</v>
      </c>
      <c r="B39" s="281" t="s">
        <v>164</v>
      </c>
      <c r="C39" s="305"/>
      <c r="D39" s="285" t="str">
        <f>F39</f>
        <v>Validation passed</v>
      </c>
      <c r="F39" s="150" t="str">
        <f>IF(OR('Financial Tables'!C69&gt;'Financial Tables'!C70,'Financial Tables'!D69&gt;'Financial Tables'!D70,'Financial Tables'!E69&gt;'Financial Tables'!E70,'Financial Tables'!F69&gt;'Financial Tables'!F70,'Financial Tables'!G69&gt;'Financial Tables'!G70,'Financial Tables'!H69&gt;'Financial Tables'!H70,'Financial Tables'!I69&gt;'Financial Tables'!I70,'Financial Tables'!J69&gt;'Financial Tables'!J70),"Validation warning", "Validation passed")</f>
        <v>Validation passed</v>
      </c>
      <c r="G39" s="220"/>
      <c r="H39" s="23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</row>
    <row r="40" spans="1:19" x14ac:dyDescent="0.3">
      <c r="A40" s="296"/>
      <c r="B40" s="283"/>
      <c r="C40" s="306"/>
      <c r="D40" s="286"/>
      <c r="G40" s="220"/>
      <c r="H40" s="230">
        <f>IF(D39="Validation failed",1,IF(D39="Validation warning","a",0))</f>
        <v>0</v>
      </c>
      <c r="I40" s="220">
        <f>IF(H40="a",1,0)</f>
        <v>0</v>
      </c>
      <c r="J40" s="220"/>
      <c r="K40" s="220"/>
      <c r="L40" s="220"/>
      <c r="M40" s="220"/>
      <c r="N40" s="220"/>
      <c r="O40" s="220"/>
      <c r="P40" s="220"/>
      <c r="Q40" s="220"/>
      <c r="R40" s="220"/>
      <c r="S40" s="220"/>
    </row>
    <row r="41" spans="1:19" x14ac:dyDescent="0.3">
      <c r="A41" s="295">
        <v>11</v>
      </c>
      <c r="B41" s="307" t="s">
        <v>170</v>
      </c>
      <c r="C41" s="308"/>
      <c r="D41" s="285" t="str">
        <f>F41</f>
        <v>Validation passed</v>
      </c>
      <c r="F41" s="150" t="str">
        <f>IF(OR(ABS('Financial Tables'!C103-'Financial Tables'!C116)&gt;3,ABS('Financial Tables'!D103-'Financial Tables'!D116)&gt;3,ABS('Financial Tables'!E103-'Financial Tables'!E116)&gt;3,ABS('Financial Tables'!F103-'Financial Tables'!F116)&gt;3,ABS('Financial Tables'!G103-'Financial Tables'!G116)&gt;3,ABS('Financial Tables'!H103-'Financial Tables'!H116)&gt;3,ABS('Financial Tables'!I103-'Financial Tables'!I116)&gt;3,ABS('Financial Tables'!J103-'Financial Tables'!J116)&gt;3),"Validation warning", "Validation passed")</f>
        <v>Validation passed</v>
      </c>
      <c r="G41" s="220"/>
      <c r="H41" s="23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</row>
    <row r="42" spans="1:19" x14ac:dyDescent="0.3">
      <c r="A42" s="296"/>
      <c r="B42" s="309"/>
      <c r="C42" s="310"/>
      <c r="D42" s="286"/>
      <c r="G42" s="220"/>
      <c r="H42" s="230">
        <f>IF(D41="Validation failed",1,IF(D41="Validation warning","a",0))</f>
        <v>0</v>
      </c>
      <c r="I42" s="220">
        <f>IF(H42="a",1,0)</f>
        <v>0</v>
      </c>
      <c r="J42" s="220"/>
      <c r="K42" s="220"/>
      <c r="L42" s="220"/>
      <c r="M42" s="220"/>
      <c r="N42" s="220"/>
      <c r="O42" s="220"/>
      <c r="P42" s="220"/>
      <c r="Q42" s="220"/>
      <c r="R42" s="220"/>
      <c r="S42" s="220"/>
    </row>
    <row r="43" spans="1:19" x14ac:dyDescent="0.3">
      <c r="A43" s="295">
        <v>12</v>
      </c>
      <c r="B43" s="287" t="s">
        <v>165</v>
      </c>
      <c r="C43" s="288"/>
      <c r="D43" s="285" t="str">
        <f>F43</f>
        <v>Validation passed</v>
      </c>
      <c r="F43" s="150" t="str">
        <f>IF(OR(ABS('Financial Tables'!C74-'Financial Tables'!C108)&gt;3,ABS('Financial Tables'!D74-'Financial Tables'!D108)&gt;3,ABS('Financial Tables'!E74-'Financial Tables'!E108)&gt;3,ABS('Financial Tables'!F74-'Financial Tables'!F108)&gt;3,ABS('Financial Tables'!G74-'Financial Tables'!G108)&gt;3,ABS('Financial Tables'!H74-'Financial Tables'!H108)&gt;3,ABS('Financial Tables'!I74-'Financial Tables'!I108)&gt;3,ABS('Financial Tables'!J74-'Financial Tables'!J108)&gt;3),"Validation failed","Validation passed")</f>
        <v>Validation passed</v>
      </c>
      <c r="G43" s="220"/>
      <c r="H43" s="23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</row>
    <row r="44" spans="1:19" x14ac:dyDescent="0.3">
      <c r="A44" s="313"/>
      <c r="B44" s="311"/>
      <c r="C44" s="312"/>
      <c r="D44" s="314"/>
      <c r="G44" s="220"/>
      <c r="H44" s="230">
        <f>IF(D43="Validation failed",1,IF(D43="Validation warning","a",0))</f>
        <v>0</v>
      </c>
      <c r="I44" s="220">
        <f>IF(H44="a",1,0)</f>
        <v>0</v>
      </c>
      <c r="J44" s="220"/>
      <c r="K44" s="220"/>
      <c r="L44" s="220"/>
      <c r="M44" s="220"/>
      <c r="N44" s="220"/>
      <c r="O44" s="220"/>
      <c r="P44" s="220"/>
      <c r="Q44" s="220"/>
      <c r="R44" s="220"/>
      <c r="S44" s="220"/>
    </row>
    <row r="45" spans="1:19" x14ac:dyDescent="0.3">
      <c r="A45" s="295">
        <v>13</v>
      </c>
      <c r="B45" s="281" t="s">
        <v>171</v>
      </c>
      <c r="C45" s="282"/>
      <c r="D45" s="285" t="str">
        <f>F45</f>
        <v>Validation passed</v>
      </c>
      <c r="F45" s="150" t="str">
        <f>IF(OR(ABS('Financial Tables'!D114-'Financial Tables'!L118)&gt;3,ABS('Financial Tables'!E114-'Financial Tables'!M118)&gt;3,ABS('Financial Tables'!F114-'Financial Tables'!N118)&gt;3,ABS('Financial Tables'!G114-'Financial Tables'!O118)&gt;3,ABS('Financial Tables'!H114-'Financial Tables'!P118)&gt;3,ABS('Financial Tables'!I114-'Financial Tables'!Q118)&gt;3,ABS('Financial Tables'!J114-'Financial Tables'!R118)&gt;3),"Validation warning", "Validation passed")</f>
        <v>Validation passed</v>
      </c>
      <c r="G45" s="220"/>
      <c r="H45" s="23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</row>
    <row r="46" spans="1:19" x14ac:dyDescent="0.3">
      <c r="A46" s="296"/>
      <c r="B46" s="283"/>
      <c r="C46" s="284"/>
      <c r="D46" s="286"/>
      <c r="G46" s="220"/>
      <c r="H46" s="230">
        <f>IF(D45="Validation failed",1,IF(D45="Validation warning","a",0))</f>
        <v>0</v>
      </c>
      <c r="I46" s="220">
        <f>IF(H46="a",1,0)</f>
        <v>0</v>
      </c>
      <c r="J46" s="220"/>
      <c r="K46" s="220"/>
      <c r="L46" s="220"/>
      <c r="M46" s="220"/>
      <c r="N46" s="220"/>
      <c r="O46" s="220"/>
      <c r="P46" s="220"/>
      <c r="Q46" s="220"/>
      <c r="R46" s="220"/>
      <c r="S46" s="220"/>
    </row>
    <row r="47" spans="1:19" x14ac:dyDescent="0.3">
      <c r="G47" s="220"/>
      <c r="H47" s="23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</row>
    <row r="48" spans="1:19" ht="15.5" x14ac:dyDescent="0.35">
      <c r="A48" s="6" t="s">
        <v>9</v>
      </c>
      <c r="B48" s="209"/>
      <c r="C48" s="209"/>
      <c r="D48" s="210"/>
      <c r="G48" s="220"/>
      <c r="H48" s="23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</row>
    <row r="49" spans="1:19" x14ac:dyDescent="0.3">
      <c r="A49" s="211"/>
      <c r="B49" s="227"/>
      <c r="C49" s="227"/>
      <c r="D49" s="212"/>
      <c r="G49" s="220"/>
      <c r="H49" s="23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</row>
    <row r="50" spans="1:19" x14ac:dyDescent="0.3">
      <c r="A50" s="295">
        <v>14</v>
      </c>
      <c r="B50" s="287" t="s">
        <v>166</v>
      </c>
      <c r="C50" s="288"/>
      <c r="D50" s="285" t="str">
        <f>F50</f>
        <v>Validation warning</v>
      </c>
      <c r="F50" s="150" t="str">
        <f>IF(OR(SUM(COUNTIF('Financial Tables'!C123:C130,0),COUNTIF('Financial Tables'!C123:C130,""))=8,SUM(COUNTIF('Financial Tables'!D123:D130,0),COUNTIF('Financial Tables'!D123:D130,""))=8,SUM(COUNTIF('Financial Tables'!E123:E130,0),COUNTIF('Financial Tables'!E123:E130,""))=8,SUM(COUNTIF('Financial Tables'!F123:F130,0),COUNTIF('Financial Tables'!F123:F130,""))=8,SUM(COUNTIF('Financial Tables'!G123:G130,0),COUNTIF('Financial Tables'!G123:G130,""))=8,SUM(COUNTIF('Financial Tables'!H123:H130,0),COUNTIF('Financial Tables'!H123:H130,""))=8,SUM(COUNTIF('Financial Tables'!I123:I130,0),COUNTIF('Financial Tables'!I123:I130,""))=8,SUM(COUNTIF('Financial Tables'!J123:J130,0),COUNTIF('Financial Tables'!J123:J130,""))=8),"Validation warning", "Validation passed")</f>
        <v>Validation warning</v>
      </c>
      <c r="G50" s="220"/>
      <c r="H50" s="23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</row>
    <row r="51" spans="1:19" ht="15" customHeight="1" x14ac:dyDescent="0.3">
      <c r="A51" s="296"/>
      <c r="B51" s="289"/>
      <c r="C51" s="290"/>
      <c r="D51" s="286"/>
      <c r="G51" s="220"/>
      <c r="H51" s="230" t="str">
        <f>IF(D50="Validation failed",1,IF(D50="Validation warning","a",0))</f>
        <v>a</v>
      </c>
      <c r="I51" s="220">
        <f>IF(H51="a",1,0)</f>
        <v>1</v>
      </c>
      <c r="J51" s="220"/>
      <c r="K51" s="220"/>
      <c r="L51" s="220"/>
      <c r="M51" s="220"/>
      <c r="N51" s="220"/>
      <c r="O51" s="220"/>
      <c r="P51" s="220"/>
      <c r="Q51" s="220"/>
      <c r="R51" s="220"/>
      <c r="S51" s="220"/>
    </row>
    <row r="52" spans="1:19" s="223" customFormat="1" x14ac:dyDescent="0.3">
      <c r="A52" s="315">
        <v>15</v>
      </c>
      <c r="B52" s="281" t="s">
        <v>167</v>
      </c>
      <c r="C52" s="282"/>
      <c r="D52" s="285" t="str">
        <f>F52</f>
        <v>Validation warning</v>
      </c>
      <c r="F52" s="150" t="str">
        <f>IF(OR('Financial Tables'!C52='Financial Tables'!C123,'Financial Tables'!D52='Financial Tables'!D123,'Financial Tables'!E52='Financial Tables'!E123,'Financial Tables'!F52='Financial Tables'!F123,'Financial Tables'!G52='Financial Tables'!G123,'Financial Tables'!H52='Financial Tables'!H123,'Financial Tables'!I52='Financial Tables'!I123,'Financial Tables'!J52='Financial Tables'!J123),"Validation warning","Validation passed")</f>
        <v>Validation warning</v>
      </c>
      <c r="G52" s="224"/>
      <c r="H52" s="232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</row>
    <row r="53" spans="1:19" x14ac:dyDescent="0.3">
      <c r="A53" s="316"/>
      <c r="B53" s="283"/>
      <c r="C53" s="284"/>
      <c r="D53" s="286"/>
      <c r="G53" s="220"/>
      <c r="H53" s="230" t="str">
        <f>IF(D52="Validation failed",1,IF(D52="Validation warning","a",0))</f>
        <v>a</v>
      </c>
      <c r="I53" s="220">
        <f>IF(H53="a",1,0)</f>
        <v>1</v>
      </c>
      <c r="J53" s="220"/>
      <c r="K53" s="220"/>
      <c r="L53" s="220"/>
      <c r="M53" s="220"/>
      <c r="N53" s="220"/>
      <c r="O53" s="220"/>
      <c r="P53" s="220"/>
      <c r="Q53" s="220"/>
      <c r="R53" s="220"/>
      <c r="S53" s="220"/>
    </row>
    <row r="54" spans="1:19" x14ac:dyDescent="0.3">
      <c r="E54" s="222"/>
      <c r="F54" s="222"/>
      <c r="G54" s="220"/>
      <c r="H54" s="23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</row>
    <row r="55" spans="1:19" ht="27" customHeight="1" x14ac:dyDescent="0.3">
      <c r="B55" s="320" t="s">
        <v>20</v>
      </c>
      <c r="C55" s="321"/>
      <c r="D55" s="322"/>
      <c r="E55" s="223"/>
      <c r="F55" s="223"/>
      <c r="G55" s="220"/>
      <c r="H55" s="23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</row>
    <row r="56" spans="1:19" ht="27" customHeight="1" x14ac:dyDescent="0.3">
      <c r="B56" s="234" t="s">
        <v>29</v>
      </c>
      <c r="C56" s="318" t="s">
        <v>24</v>
      </c>
      <c r="D56" s="319"/>
      <c r="E56" s="223"/>
      <c r="F56" s="223"/>
      <c r="G56" s="220"/>
      <c r="H56" s="23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</row>
    <row r="57" spans="1:19" ht="27" customHeight="1" x14ac:dyDescent="0.3">
      <c r="B57" s="225"/>
      <c r="C57" s="317"/>
      <c r="D57" s="317"/>
      <c r="E57" s="223"/>
      <c r="F57" s="223"/>
      <c r="G57" s="220"/>
      <c r="H57" s="23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</row>
    <row r="58" spans="1:19" ht="27" customHeight="1" x14ac:dyDescent="0.3">
      <c r="B58" s="226"/>
      <c r="C58" s="317"/>
      <c r="D58" s="317"/>
      <c r="E58" s="223"/>
      <c r="F58" s="223"/>
      <c r="G58" s="220"/>
      <c r="H58" s="23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</row>
    <row r="59" spans="1:19" ht="27" customHeight="1" x14ac:dyDescent="0.3">
      <c r="B59" s="226"/>
      <c r="C59" s="317"/>
      <c r="D59" s="317"/>
      <c r="G59" s="220"/>
      <c r="H59" s="23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</row>
    <row r="60" spans="1:19" ht="27" customHeight="1" x14ac:dyDescent="0.3">
      <c r="B60" s="226"/>
      <c r="C60" s="317"/>
      <c r="D60" s="317"/>
      <c r="G60" s="220"/>
      <c r="H60" s="23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</row>
    <row r="61" spans="1:19" ht="27" customHeight="1" x14ac:dyDescent="0.3">
      <c r="B61" s="226"/>
      <c r="C61" s="317"/>
      <c r="D61" s="317"/>
      <c r="G61" s="220"/>
      <c r="H61" s="23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</row>
    <row r="62" spans="1:19" ht="27" customHeight="1" x14ac:dyDescent="0.3">
      <c r="B62" s="226"/>
      <c r="C62" s="317"/>
      <c r="D62" s="317"/>
      <c r="G62" s="220"/>
      <c r="H62" s="23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</row>
    <row r="63" spans="1:19" x14ac:dyDescent="0.3">
      <c r="G63" s="220"/>
      <c r="H63" s="23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</row>
    <row r="64" spans="1:19" x14ac:dyDescent="0.3">
      <c r="G64" s="220"/>
      <c r="H64" s="23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</row>
    <row r="65" spans="7:19" x14ac:dyDescent="0.3">
      <c r="G65" s="220"/>
      <c r="H65" s="23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</row>
    <row r="66" spans="7:19" x14ac:dyDescent="0.3">
      <c r="G66" s="220"/>
      <c r="H66" s="23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</row>
    <row r="67" spans="7:19" x14ac:dyDescent="0.3">
      <c r="G67" s="220"/>
      <c r="H67" s="23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</row>
    <row r="68" spans="7:19" x14ac:dyDescent="0.3">
      <c r="G68" s="220"/>
      <c r="H68" s="23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</row>
    <row r="69" spans="7:19" x14ac:dyDescent="0.3">
      <c r="G69" s="220"/>
      <c r="H69" s="23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</row>
  </sheetData>
  <sheetProtection algorithmName="SHA-512" hashValue="SK3CcpuLZF8OwVPsU+/vYvVA+tMQrTv+8t5k+vjNQAuL30ooafBwSuHvATOy96sGdxXEx64O6bMhodXgciLp5Q==" saltValue="VX2skkgRmcu1Qpz1HOLqxw==" spinCount="100000" sheet="1" objects="1" scenarios="1"/>
  <mergeCells count="54">
    <mergeCell ref="A52:A53"/>
    <mergeCell ref="D16:D17"/>
    <mergeCell ref="C62:D62"/>
    <mergeCell ref="C61:D61"/>
    <mergeCell ref="C60:D60"/>
    <mergeCell ref="C59:D59"/>
    <mergeCell ref="C58:D58"/>
    <mergeCell ref="C57:D57"/>
    <mergeCell ref="C56:D56"/>
    <mergeCell ref="B55:D55"/>
    <mergeCell ref="A45:A46"/>
    <mergeCell ref="B50:C51"/>
    <mergeCell ref="B39:C40"/>
    <mergeCell ref="A39:A40"/>
    <mergeCell ref="D39:D40"/>
    <mergeCell ref="A50:A51"/>
    <mergeCell ref="D50:D51"/>
    <mergeCell ref="B41:C42"/>
    <mergeCell ref="A41:A42"/>
    <mergeCell ref="D41:D42"/>
    <mergeCell ref="B43:C44"/>
    <mergeCell ref="A43:A44"/>
    <mergeCell ref="D43:D44"/>
    <mergeCell ref="B45:C46"/>
    <mergeCell ref="D45:D46"/>
    <mergeCell ref="A21:A22"/>
    <mergeCell ref="D32:D33"/>
    <mergeCell ref="B23:C24"/>
    <mergeCell ref="A23:A24"/>
    <mergeCell ref="B37:C38"/>
    <mergeCell ref="A37:A38"/>
    <mergeCell ref="D37:D38"/>
    <mergeCell ref="D30:D31"/>
    <mergeCell ref="D28:D29"/>
    <mergeCell ref="B30:C31"/>
    <mergeCell ref="A30:A31"/>
    <mergeCell ref="B28:C29"/>
    <mergeCell ref="A28:A29"/>
    <mergeCell ref="B52:C53"/>
    <mergeCell ref="D52:D53"/>
    <mergeCell ref="A8:D8"/>
    <mergeCell ref="B12:C13"/>
    <mergeCell ref="D12:D13"/>
    <mergeCell ref="B32:C33"/>
    <mergeCell ref="D14:D15"/>
    <mergeCell ref="D23:D24"/>
    <mergeCell ref="D21:D22"/>
    <mergeCell ref="A12:A13"/>
    <mergeCell ref="A14:A15"/>
    <mergeCell ref="B16:C16"/>
    <mergeCell ref="B14:C15"/>
    <mergeCell ref="A16:A17"/>
    <mergeCell ref="A32:A33"/>
    <mergeCell ref="B21:C22"/>
  </mergeCells>
  <conditionalFormatting sqref="A8">
    <cfRule type="expression" dxfId="8" priority="4">
      <formula>AND(val_failed=0,val_warning&lt;&gt;0)</formula>
    </cfRule>
    <cfRule type="expression" dxfId="7" priority="5">
      <formula>val_failed&lt;&gt;0</formula>
    </cfRule>
    <cfRule type="expression" dxfId="6" priority="6">
      <formula>AND(val_failed=0,val_warning=0)</formula>
    </cfRule>
  </conditionalFormatting>
  <conditionalFormatting sqref="C17">
    <cfRule type="expression" dxfId="5" priority="106">
      <formula>AND($H$17=0,ISBLANK(C17))</formula>
    </cfRule>
  </conditionalFormatting>
  <conditionalFormatting sqref="D12 D14 D16 D21 D23 D28 D30 D32 D37 D39 D41 D43 D45 D50 D52">
    <cfRule type="cellIs" dxfId="4" priority="2" operator="equal">
      <formula>"Validation warning"</formula>
    </cfRule>
    <cfRule type="cellIs" dxfId="3" priority="3" operator="equal">
      <formula>"Validation failed"</formula>
    </cfRule>
  </conditionalFormatting>
  <conditionalFormatting sqref="F22">
    <cfRule type="expression" dxfId="2" priority="61">
      <formula>INDIRECT("U"&amp;ROW())="a"</formula>
    </cfRule>
    <cfRule type="expression" dxfId="1" priority="62">
      <formula>INDIRECT("U"&amp;ROW())=1</formula>
    </cfRule>
    <cfRule type="expression" dxfId="0" priority="63">
      <formula>INDIRECT("U"&amp;ROW())=0</formula>
    </cfRule>
  </conditionalFormatting>
  <dataValidations count="2">
    <dataValidation type="list" allowBlank="1" showInputMessage="1" showErrorMessage="1" sqref="C17" xr:uid="{00000000-0002-0000-0100-000000000000}">
      <formula1>"Confirm data in £s"</formula1>
    </dataValidation>
    <dataValidation type="list" allowBlank="1" showInputMessage="1" showErrorMessage="1" sqref="B57:B62" xr:uid="{1D7261BD-18BA-44DC-ABA8-C3F603B4A3CF}">
      <formula1>$L$16:$L$30</formula1>
    </dataValidation>
  </dataValidations>
  <pageMargins left="0.19685039370078741" right="0.19685039370078741" top="0.19685039370078741" bottom="0.19685039370078741" header="0.31496062992125984" footer="0.31496062992125984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 xsi:nil="true"/>
    <lcf76f155ced4ddcb4097134ff3c332f xmlns="abfad1d3-5ec7-49b6-b887-0dfc746770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50445d499883451d4d8340809bfca10d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b88a0632b8ace359269339977561f3b3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ac42e1f-8393-410e-9ca5-f333132f5efe" ContentTypeId="0x0101" PreviousValue="false"/>
</file>

<file path=customXml/itemProps1.xml><?xml version="1.0" encoding="utf-8"?>
<ds:datastoreItem xmlns:ds="http://schemas.openxmlformats.org/officeDocument/2006/customXml" ds:itemID="{A9682E93-0FE0-4140-99A5-0E55D9302857}">
  <ds:schemaRefs>
    <ds:schemaRef ds:uri="http://schemas.microsoft.com/office/2006/metadata/properties"/>
    <ds:schemaRef ds:uri="http://purl.org/dc/elements/1.1/"/>
    <ds:schemaRef ds:uri="http://purl.org/dc/terms/"/>
    <ds:schemaRef ds:uri="7549248c-ee85-41cb-8df2-2649660ce4d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ec90ce-6614-4e9a-a66a-9c40e650d06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094DD9-81CA-4A34-A6DA-053B3E9DCA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906988-0CD8-48CD-AF96-C5B486203BDF}"/>
</file>

<file path=customXml/itemProps4.xml><?xml version="1.0" encoding="utf-8"?>
<ds:datastoreItem xmlns:ds="http://schemas.openxmlformats.org/officeDocument/2006/customXml" ds:itemID="{3AD45636-1A11-4332-A3BC-CF3BE140A5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Financial Tables</vt:lpstr>
      <vt:lpstr>Scenario Planning</vt:lpstr>
      <vt:lpstr>Validation</vt:lpstr>
      <vt:lpstr>allyears_rowtag</vt:lpstr>
      <vt:lpstr>allyears_rowvar</vt:lpstr>
      <vt:lpstr>allyears_y3_rowtag</vt:lpstr>
      <vt:lpstr>'Financial Tables'!Print_Area</vt:lpstr>
      <vt:lpstr>val_failed</vt:lpstr>
      <vt:lpstr>val_warning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OfS Registration Financial Tables</dc:title>
  <dc:creator>Robert Stewart</dc:creator>
  <cp:lastModifiedBy>Robert Stewart</cp:lastModifiedBy>
  <cp:lastPrinted>2016-07-22T11:30:20Z</cp:lastPrinted>
  <dcterms:created xsi:type="dcterms:W3CDTF">2013-05-15T12:07:20Z</dcterms:created>
  <dcterms:modified xsi:type="dcterms:W3CDTF">2025-08-19T16:01:30Z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0x010100FD010261F054994E932308ADBDEBD0FC</vt:lpwstr>
  </property>
  <property fmtid="{D5CDD505-2E9C-101B-9397-08002B2CF9AE}" pid="4" name="RecordType">
    <vt:lpwstr/>
  </property>
</Properties>
</file>