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xl/tables/table11.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2.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328"/>
  <x: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23-24\Grant tables\Templates\April\"/>
    </mc:Choice>
  </mc:AlternateContent>
  <xr:revisionPtr revIDLastSave="0" documentId="13_ncr:1_{E9B18C7E-DEE7-48B8-B043-DF1AFBAA504B}" xr6:coauthVersionLast="47" xr6:coauthVersionMax="47" xr10:uidLastSave="{00000000-0000-0000-0000-000000000000}"/>
  <x:bookViews>
    <x:workbookView xWindow="-98" yWindow="-98" windowWidth="21795" windowHeight="13996" tabRatio="769" xr2:uid="{00000000-000D-0000-FFFF-FFFF00000000}"/>
  </x:bookViews>
  <x:sheets>
    <x:sheet name="Information" sheetId="79" r:id="rId1"/>
    <x:sheet name="A_Summary" sheetId="77" r:id="rId2"/>
    <x:sheet name="B_High_cost" sheetId="22" r:id="rId3"/>
    <x:sheet name="C_NMAH_supplement" sheetId="80" r:id="rId4"/>
    <x:sheet name="D_Overseas" sheetId="78" r:id="rId5"/>
    <x:sheet name="E_Other_high_cost_targeted" sheetId="43" r:id="rId6"/>
    <x:sheet name="F_Student_access_and_success" sheetId="30" r:id="rId7"/>
    <x:sheet name="G_Parameters" sheetId="17" r:id="rId8"/>
  </x:sheets>
  <x:definedNames>
    <x:definedName name="A_datacols1">A_Summary!$B$39:$C$39</x:definedName>
    <x:definedName name="A_hidecols">A_Summary!$C$40</x:definedName>
    <x:definedName name="A_hiderows_group1">A_Summary!#REF!</x:definedName>
    <x:definedName name="A_hiderows_group2">A_Summary!$I$38:$I$38</x:definedName>
    <x:definedName name="A_rowtags1">A_Summary!$G$8:$G$17</x:definedName>
    <x:definedName name="A_rowtags2">A_Summary!$G$19:$G$20</x:definedName>
    <x:definedName name="A_rowtags3">A_Summary!$G$22:$G$26</x:definedName>
    <x:definedName name="A_rowtags4">A_Summary!$G$28:$G$30</x:definedName>
    <x:definedName name="A_rowtags5">A_Summary!$G$28:$G$31</x:definedName>
    <x:definedName name="A_rowvars">A_Summary!$G$6</x:definedName>
    <x:definedName name="ACCL_TA">E_Other_high_cost_targeted!$K$5</x:definedName>
    <x:definedName name="B_datacols1">B_High_cost!$D$79:$H$79</x:definedName>
    <x:definedName name="B_rowtags">B_High_cost!$K$6:$M$76</x:definedName>
    <x:definedName name="B_rowvars">B_High_cost!$K$5:$M$5</x:definedName>
    <x:definedName name="C_coltags1">C_NMAH_supplement!$C$46:$C$46</x:definedName>
    <x:definedName name="C_coltags2">C_NMAH_supplement!$D$46:$D$46</x:definedName>
    <x:definedName name="C_coltags3">C_NMAH_supplement!$E$46:$G$46</x:definedName>
    <x:definedName name="C_colvars">C_NMAH_supplement!$A$46</x:definedName>
    <x:definedName name="C_datacols">C_NMAH_supplement!$C$47:$G$47</x:definedName>
    <x:definedName name="C_rowtags">C_NMAH_supplement!$I$6:$J$44</x:definedName>
    <x:definedName name="C_rowvars">C_NMAH_supplement!$I$5:$J$5</x:definedName>
    <x:definedName name="CDDFLAG">A_Summary!$M$44</x:definedName>
    <x:definedName name="D_coltags1">D_Overseas!$B$11:$C$11</x:definedName>
    <x:definedName name="D_coltags2">D_Overseas!$D$11:$E$11</x:definedName>
    <x:definedName name="D_coltags3">D_Overseas!$F$11:$G$11</x:definedName>
    <x:definedName name="D_colvars">D_Overseas!$A$11</x:definedName>
    <x:definedName name="D_datacols">D_Overseas!$B$12:$G$12</x:definedName>
    <x:definedName name="D_rowtags">D_Overseas!$I$6:$I$8</x:definedName>
    <x:definedName name="D_rowvars">D_Overseas!$I$5</x:definedName>
    <x:definedName name="DATE">A_Summary!$I$6</x:definedName>
    <x:definedName name="DENINTAR">A_Summary!$H$36</x:definedName>
    <x:definedName name="DENINTAR_ISOV">A_Summary!$H$37</x:definedName>
    <x:definedName name="DENINTAR_ISOV2">A_Summary!#REF!</x:definedName>
    <x:definedName name="DENINTAR2">A_Summary!#REF!</x:definedName>
    <x:definedName name="DIS_WHCOUNT">F_Student_access_and_success!#REF!</x:definedName>
    <x:definedName name="DISABLED">F_Student_access_and_success!$A$63</x:definedName>
    <x:definedName name="E_datacols1">E_Other_high_cost_targeted!$E$144:$K$144</x:definedName>
    <x:definedName name="E_rowtags">E_Other_high_cost_targeted!$M$6:$P$141</x:definedName>
    <x:definedName name="E_rowvars">E_Other_high_cost_targeted!$M$5:$P$5</x:definedName>
    <x:definedName name="F_datacols">F_Student_access_and_success!$B$82</x:definedName>
    <x:definedName name="F_rowtags1">F_Student_access_and_success!$E$10:$E$17</x:definedName>
    <x:definedName name="F_rowtags11">F_Student_access_and_success!$E$55:$E$56</x:definedName>
    <x:definedName name="F_rowtags2">F_Student_access_and_success!$E$21:$E$28</x:definedName>
    <x:definedName name="F_rowtags3">F_Student_access_and_success!$E$32:$E$39</x:definedName>
    <x:definedName name="F_rowtags4">F_Student_access_and_success!$E$43:$E$50</x:definedName>
    <x:definedName name="F_rowtags5">F_Student_access_and_success!$E$54:$E$56</x:definedName>
    <x:definedName name="F_rowtags6">F_Student_access_and_success!$E$60:$E$61</x:definedName>
    <x:definedName name="F_rowtags7">F_Student_access_and_success!$E$65:$E$70</x:definedName>
    <x:definedName name="F_rowtags8">F_Student_access_and_success!$E$72:$E$72</x:definedName>
    <x:definedName name="F_rowtags9">F_Student_access_and_success!$E$76:$E$79</x:definedName>
    <x:definedName name="F_rowvars">F_Student_access_and_success!$E$9</x:definedName>
    <x:definedName name="HEALTH_TA">C_NMAH_supplement!$G$5:$G$5</x:definedName>
    <x:definedName name="HIGHCOST">B_High_cost!$H$5</x:definedName>
    <x:definedName name="INT_TA">E_Other_high_cost_targeted!$J$5</x:definedName>
    <x:definedName name="MEDINTAR">A_Summary!$H$34</x:definedName>
    <x:definedName name="MEDINTAR_ISOV">A_Summary!$H$35</x:definedName>
    <x:definedName name="MEDINTAR_ISOV2">A_Summary!#REF!</x:definedName>
    <x:definedName name="MEDINTAR2">A_Summary!#REF!</x:definedName>
    <x:definedName name="Mental_health">F_Student_access_and_success!$A$74</x:definedName>
    <x:definedName name="OVERSEAS">TableD_Overseas[[#Headers],[Overseas study programmes (£)]]</x:definedName>
    <x:definedName name="PGTS_TA">E_Other_high_cost_targeted!$I$5</x:definedName>
    <x:definedName name="_xlnm.Print_Area" localSheetId="1">A_Summary!$A$1:$F$38</x:definedName>
    <x:definedName name="_xlnm.Print_Area" localSheetId="2">B_High_cost!$A$1:$I$77</x:definedName>
    <x:definedName name="_xlnm.Print_Area" localSheetId="3">C_NMAH_supplement!$A$1:$H$45</x:definedName>
    <x:definedName name="_xlnm.Print_Area" localSheetId="4">D_Overseas!$A$1:$H$9</x:definedName>
    <x:definedName name="_xlnm.Print_Area" localSheetId="5">E_Other_high_cost_targeted!$A$1:$L$142</x:definedName>
    <x:definedName name="_xlnm.Print_Area" localSheetId="6">F_Student_access_and_success!$A$1:$E$80</x:definedName>
    <x:definedName name="_xlnm.Print_Area" localSheetId="7">G_Parameters!$A$1:$G$52</x:definedName>
    <x:definedName name="_xlnm.Print_Area" localSheetId="0">Information!$A$1:$C$20</x:definedName>
    <x:definedName name="_xlnm.Print_Titles" localSheetId="5">E_Other_high_cost_targeted!$A:$D,E_Other_high_cost_targeted!$1:$5</x:definedName>
    <x:definedName name="PRORATA">A_Summary!$L$44</x:definedName>
    <x:definedName name="PROVIDER">A_Summary!$I$44</x:definedName>
    <x:definedName name="SP_FT">F_Student_access_and_success!$A$8</x:definedName>
    <x:definedName name="SP_PT">F_Student_access_and_success!$A$52</x:definedName>
    <x:definedName name="SPDISPOP">F_Student_access_and_success!#REF!</x:definedName>
    <x:definedName name="SPDSAALLOC">F_Student_access_and_success!#REF!</x:definedName>
    <x:definedName name="SPECIALIST_TRANSITION_TA">A_Summary!$H$29</x:definedName>
    <x:definedName name="SPSDALLOC">F_Student_access_and_success!#REF!</x:definedName>
    <x:definedName name="SPSECTORFLAG">A_Summary!$K$44</x:definedName>
    <x:definedName name="TABLEA">A_Summary!$A$1</x:definedName>
    <x:definedName name="TABLEB">B_High_cost!$A$1</x:definedName>
    <x:definedName name="TABLEC">C_NMAH_supplement!$A$1</x:definedName>
    <x:definedName name="TABLED">D_Overseas!$A$1</x:definedName>
    <x:definedName name="TABLEE">E_Other_high_cost_targeted!$A$1</x:definedName>
    <x:definedName name="TABLEF">F_Student_access_and_success!$A$1</x:definedName>
    <x:definedName name="TABLEG">G_Parameters!$A$1</x:definedName>
    <x:definedName name="TC_coltags3">#REF!</x:definedName>
    <x:definedName name="UKPRN">A_Summary!$J$44</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B23" i="30" l="1"/>
  <x:c r="C20" i="43" l="1"/>
  <x:c r="C10" i="43"/>
  <x:c r="C13" i="22"/>
  <x:c r="C8" i="22"/>
  <x:c r="B37" i="77" l="1"/>
  <x:c r="B35" i="77"/>
  <x:c r="A14" i="79"/>
  <x:c r="C137" i="43" l="1"/>
  <x:c r="C132" i="43"/>
  <x:c r="C123" i="43"/>
  <x:c r="C113" i="43"/>
  <x:c r="C103" i="43"/>
  <x:c r="C97" i="43"/>
  <x:c r="C88" i="43"/>
  <x:c r="C78" i="43"/>
  <x:c r="C68" i="43"/>
  <x:c r="C58" i="43"/>
  <x:c r="C48" i="43"/>
  <x:c r="C38" i="43"/>
  <x:c r="C28" i="43"/>
  <x:c r="C18" i="43"/>
  <x:c r="C8" i="43"/>
  <x:c r="C136" i="43"/>
  <x:c r="C131" i="43"/>
  <x:c r="C121" i="43"/>
  <x:c r="C111" i="43"/>
  <x:c r="C101" i="43"/>
  <x:c r="C96" i="43"/>
  <x:c r="C86" i="43"/>
  <x:c r="C76" i="43"/>
  <x:c r="C66" i="43"/>
  <x:c r="C56" i="43"/>
  <x:c r="C46" i="43"/>
  <x:c r="C36" i="43"/>
  <x:c r="C26" i="43"/>
  <x:c r="C16" i="43"/>
  <x:c r="C6" i="43"/>
  <x:c r="C72" i="22"/>
  <x:c r="C67" i="22"/>
  <x:c r="C62" i="22"/>
  <x:c r="C57" i="22"/>
  <x:c r="C52" i="22"/>
  <x:c r="C47" i="22"/>
  <x:c r="C42" i="22"/>
  <x:c r="C37" i="22"/>
  <x:c r="C32" i="22"/>
  <x:c r="C27" i="22"/>
  <x:c r="C22" i="22"/>
  <x:c r="C17" i="22"/>
  <x:c r="C12" i="22"/>
  <x:c r="C7" i="22"/>
  <x:c r="C71" i="22"/>
  <x:c r="C66" i="22"/>
  <x:c r="C61" i="22"/>
  <x:c r="C56" i="22"/>
  <x:c r="C51" i="22"/>
  <x:c r="C46" i="22"/>
  <x:c r="C41" i="22"/>
  <x:c r="C36" i="22"/>
  <x:c r="C31" i="22"/>
  <x:c r="C26" i="22"/>
  <x:c r="C21" i="22"/>
  <x:c r="C16" i="22"/>
  <x:c r="C11" i="22"/>
  <x:c r="C6" i="22"/>
  <x:c r="C9" i="22"/>
  <x:c r="C73" i="22"/>
  <x:c r="A38" i="77" l="1"/>
  <x:c r="A16" i="79"/>
  <x:c r="A15" i="79"/>
  <x:c r="A13" i="79"/>
  <x:c r="A12" i="79"/>
  <x:c r="A11" i="79"/>
  <x:c r="A10" i="79"/>
  <x:c r="C84" i="43" l="1"/>
  <x:c r="C82" i="43"/>
  <x:c r="C80" i="43"/>
  <x:c r="C74" i="43"/>
  <x:c r="C72" i="43"/>
  <x:c r="C70" i="43"/>
  <x:c r="C45" i="22" l="1"/>
  <x:c r="C44" i="22"/>
  <x:c r="C43" i="22"/>
  <x:c r="C40" i="22"/>
  <x:c r="C39" i="22"/>
  <x:c r="C38" i="22"/>
  <x:c r="B36" i="77" l="1"/>
  <x:c r="B34" i="77"/>
  <x:c r="I21" i="77" l="1"/>
  <x:c r="I22" i="77" l="1"/>
  <x:c r="A2" i="79"/>
  <x:c r="I23" i="77" l="1"/>
  <x:c r="A2" i="80" l="1"/>
  <x:c r="A2" i="43"/>
  <x:c r="A2" i="17"/>
  <x:c r="A2" i="30"/>
  <x:c r="A2" i="78"/>
  <x:c r="A2" i="77"/>
  <x:c r="A2" i="22"/>
  <x:c r="A3" i="79" l="1"/>
  <x:c r="C12" i="43" l="1"/>
  <x:c r="C134" i="43"/>
  <x:c r="C139" i="43"/>
  <x:c r="C30" i="43"/>
  <x:c r="C133" i="43"/>
  <x:c r="C138" i="43"/>
  <x:c r="C135" i="43"/>
  <x:c r="C140" i="43"/>
  <x:c r="C14" i="43"/>
  <x:c r="C129" i="43"/>
  <x:c r="C100" i="43"/>
  <x:c r="C109" i="43"/>
  <x:c r="C99" i="43"/>
  <x:c r="C98" i="43"/>
  <x:c r="C125" i="43"/>
  <x:c r="C127" i="43"/>
  <x:c r="C115" i="43"/>
  <x:c r="C117" i="43"/>
  <x:c r="C119" i="43"/>
  <x:c r="C105" i="43"/>
  <x:c r="C107" i="43"/>
  <x:c r="C90" i="43"/>
  <x:c r="C92" i="43"/>
  <x:c r="C94" i="43"/>
  <x:c r="C60" i="43"/>
  <x:c r="C62" i="43"/>
  <x:c r="C64" i="43"/>
  <x:c r="C50" i="43"/>
  <x:c r="C40" i="43"/>
  <x:c r="C52" i="43"/>
  <x:c r="C54" i="43"/>
  <x:c r="C42" i="43"/>
  <x:c r="C44" i="43"/>
  <x:c r="C32" i="43"/>
  <x:c r="C34" i="43"/>
  <x:c r="C22" i="43"/>
  <x:c r="C24" i="43"/>
  <x:c r="C18" i="22" l="1"/>
  <x:c r="C15" i="22"/>
  <x:c r="C14" i="22"/>
  <x:c r="C10" i="22"/>
  <x:c r="C54" i="22"/>
  <x:c r="C74" i="22"/>
  <x:c r="C75" i="22"/>
  <x:c r="C68" i="22"/>
  <x:c r="C69" i="22"/>
  <x:c r="C70" i="22"/>
  <x:c r="C63" i="22"/>
  <x:c r="C64" i="22"/>
  <x:c r="C65" i="22"/>
  <x:c r="C58" i="22"/>
  <x:c r="C59" i="22"/>
  <x:c r="C60" i="22"/>
  <x:c r="C53" i="22"/>
  <x:c r="C55" i="22"/>
  <x:c r="C24" i="22"/>
  <x:c r="C48" i="22"/>
  <x:c r="C49" i="22"/>
  <x:c r="C50" i="22"/>
  <x:c r="C33" i="22"/>
  <x:c r="C34" i="22"/>
  <x:c r="C35" i="22"/>
  <x:c r="C28" i="22"/>
  <x:c r="C29" i="22"/>
  <x:c r="C30" i="22"/>
  <x:c r="C23" i="22"/>
  <x:c r="C25" i="22"/>
  <x:c r="C20" i="22"/>
  <x:c r="C19" i="22"/>
</x:calcChain>
</file>

<file path=xl/sharedStrings.xml><?xml version="1.0" encoding="utf-8"?>
<x:sst xmlns:x="http://schemas.openxmlformats.org/spreadsheetml/2006/main" count="1777" uniqueCount="476">
  <x:si>
    <x:t>Mode</x:t>
  </x:si>
  <x:si>
    <x:t>PT</x:t>
  </x:si>
  <x:si>
    <x:t>FTS</x:t>
  </x:si>
  <x:si>
    <x:t>Total</x:t>
  </x:si>
  <x:si>
    <x:t>Level</x:t>
  </x:si>
  <x:si>
    <x:t>UG</x:t>
  </x:si>
  <x:si>
    <x:t>A</x:t>
  </x:si>
  <x:si>
    <x:t>B</x:t>
  </x:si>
  <x:si>
    <x:t>D</x:t>
  </x:si>
  <x:si>
    <x:t>Length</x:t>
  </x:si>
  <x:si>
    <x:t>Long</x:t>
  </x:si>
  <x:si>
    <x:t>Standard</x:t>
  </x:si>
  <x:si>
    <x:t>Price group</x:t>
  </x:si>
  <x:si>
    <x:t>SWOUT</x:t>
  </x:si>
  <x:si>
    <x:t>Clinical consultants' pay</x:t>
  </x:si>
  <x:si>
    <x:t>NHS pensions scheme compensation</x:t>
  </x:si>
  <x:si>
    <x:t>a</x:t>
  </x:si>
  <x:si>
    <x:t>b</x:t>
  </x:si>
  <x:si>
    <x:t>c</x:t>
  </x:si>
  <x:si>
    <x:t>d</x:t>
  </x:si>
  <x:si>
    <x:t>e</x:t>
  </x:si>
  <x:si>
    <x:t>g</x:t>
  </x:si>
  <x:si>
    <x:t>h</x:t>
  </x:si>
  <x:si>
    <x:t>Weighted FTEs</x:t>
  </x:si>
  <x:si>
    <x:t>Funding rate per weighted FTE (£)</x:t>
  </x:si>
  <x:si>
    <x:t>j</x:t>
  </x:si>
  <x:si>
    <x:t>f</x:t>
  </x:si>
  <x:si>
    <x:t>DISFTE</x:t>
  </x:si>
  <x:si>
    <x:t>Senior academic GPs' pay</x:t>
  </x:si>
  <x:si>
    <x:t>S</x:t>
  </x:si>
  <x:si>
    <x:t>L</x:t>
  </x:si>
  <x:si>
    <x:t xml:space="preserve"> </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</x:si>
  <x:si>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</x:si>
  <x:si>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</x:si>
  <x:si>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</x:si>
  <x:si>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</x:si>
  <x:si>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</x:si>
  <x:si>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</x:si>
  <x:si>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</x:si>
  <x:si>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</x:si>
  <x:si>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</x:si>
  <x:si>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</x:si>
  <x:si>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</x:si>
  <x:si>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</x:si>
  <x:si>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</x:si>
  <x:si>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</x:si>
  <x:si>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</x:si>
  <x:si>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</x:si>
  <x:si>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</x:si>
  <x:si>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</x:si>
  <x:si>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</x:si>
  <x:si>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</x:si>
  <x:si>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</x:si>
  <x:si>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</x:si>
  <x:si>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</x:si>
  <x:si>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</x:si>
  <x:si>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</x:si>
  <x:si>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</x:si>
  <x:si>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</x:si>
  <x:si>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</x:si>
  <x:si>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</x:si>
  <x:si>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</x:si>
  <x:si>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</x:si>
  <x:si>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</x:si>
  <x:si>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</x:si>
  <x:si>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</x:si>
  <x:si>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</x:si>
  <x:si>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</x:si>
  <x:si>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</x:si>
  <x:si>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</x:si>
  <x:si>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</x:si>
  <x:si>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</x:si>
  <x:si>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</x:si>
  <x:si>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</x:si>
  <x:si>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</x:si>
  <x:si>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</x:si>
  <x:si>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</x:si>
  <x:si>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</x:si>
  <x:si>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</x:si>
  <x:si>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</x:si>
  <x:si>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</x:si>
  <x:si>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</x:si>
  <x:si>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</x:si>
  <x:si>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</x:si>
  <x:si>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</x:si>
  <x:si>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</x:si>
  <x:si>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</x:si>
  <x:si>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</x:si>
  <x:si>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</x:si>
  <x:si>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</x:si>
  <x:si>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</x:si>
  <x:si>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2.1</x:t>
  </x:si>
  <x:si>
    <x:t>l</x:t>
  </x:si>
  <x:si>
    <x:t>Intensive postgraduate provision (£)</x:t>
  </x:si>
  <x:si>
    <x:t>HOMEF</x:t>
  </x:si>
  <x:si>
    <x:t>PGT_ML</x:t>
  </x:si>
  <x:si>
    <x:t>PGT_OTH</x:t>
  </x:si>
  <x:si>
    <x:t>Postgraduate taught supplement</x:t>
  </x:si>
  <x:si>
    <x:t>Postgraduate taught supplement (£)</x:t>
  </x:si>
  <x:si>
    <x:t>Disabled students' premium</x:t>
  </x:si>
  <x:si>
    <x:t>i</x:t>
  </x:si>
  <x:si>
    <x:t>HIGHCOST</x:t>
  </x:si>
  <x:si>
    <x:t>T_TOT</x:t>
  </x:si>
  <x:si>
    <x:t>GRANT</x:t>
  </x:si>
  <x:si>
    <x:t>ALLOC</x:t>
  </x:si>
  <x:si>
    <x:t>MEDINTAR</x:t>
  </x:si>
  <x:si>
    <x:t>DENINTAR</x:t>
  </x:si>
  <x:si>
    <x:t>PGTS_TA</x:t>
  </x:si>
  <x:si>
    <x:t>INT_TA</x:t>
  </x:si>
  <x:si>
    <x:t>ACCL_TA</x:t>
  </x:si>
  <x:si>
    <x:t>ERAS_TA</x:t>
  </x:si>
  <x:si>
    <x:t>CCPAY_TA</x:t>
  </x:si>
  <x:si>
    <x:t>SAGP_TA</x:t>
  </x:si>
  <x:si>
    <x:t>NHS_TA</x:t>
  </x:si>
  <x:si>
    <x:t>Titles</x:t>
  </x:si>
  <x:si>
    <x:t>E_rowtags</x:t>
  </x:si>
  <x:si>
    <x:t>r</x:t>
  </x:si>
  <x:si>
    <x:t>s</x:t>
  </x:si>
  <x:si>
    <x:t>t</x:t>
  </x:si>
  <x:si>
    <x:t>u</x:t>
  </x:si>
  <x:si>
    <x:t>v</x:t>
  </x:si>
  <x:si>
    <x:t>w</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</x:si>
  <x:si>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</x:si>
  <x:si>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</x:si>
  <x:si>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</x:si>
  <x:si>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</x:si>
  <x:si>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</x:si>
  <x:si>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</x:si>
  <x:si>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</x:si>
  <x:si>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</x:si>
  <x:si>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</x:si>
  <x:si>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</x:si>
  <x:si>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</x:si>
  <x:si>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</x:si>
  <x:si>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</x:si>
  <x:si>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</x:si>
  <x:si>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</x:si>
  <x:si>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</x:si>
  <x:si>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</x:si>
  <x:si>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</x:si>
  <x:si>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</x:si>
  <x:si>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</x:si>
  <x:si>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</x:si>
  <x:si>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</x:si>
  <x:si>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</x:si>
  <x:si>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</x:si>
  <x:si>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</x:si>
  <x:si>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</x:si>
  <x:si>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</x:si>
  <x:si>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</x:si>
  <x:si>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</x:si>
  <x:si>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</x:si>
  <x:si>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</x:si>
  <x:si>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</x:si>
  <x:si>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</x:si>
  <x:si>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</x:si>
  <x:si>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</x:si>
  <x:si>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</x:si>
  <x:si>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e = c ÷ d</x:t>
  </x:si>
  <x:si>
    <x:t>UKPRN</x:t>
  </x:si>
  <x:si>
    <x:t>Type of year abroad</x:t>
  </x:si>
  <x:si>
    <x:t>Sandwich year out</x:t>
  </x:si>
  <x:si>
    <x:t>Profession</x:t>
  </x:si>
  <x:si>
    <x:t>YEARABR</x:t>
  </x:si>
  <x:si>
    <x:t>Dental hygiene</x:t>
  </x:si>
  <x:si>
    <x:t>Dental therapy</x:t>
  </x:si>
  <x:si>
    <x:t>Dietetics</x:t>
  </x:si>
  <x:si>
    <x:t>Midwifery</x:t>
  </x:si>
  <x:si>
    <x:t>Occupational therapy</x:t>
  </x:si>
  <x:si>
    <x:t>Operating department practice</x:t>
  </x:si>
  <x:si>
    <x:t>Physiotherapy</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</x:si>
  <x:si>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</x:si>
  <x:si>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</x:si>
  <x:si>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</x:si>
  <x:si>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</x:si>
  <x:si>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</x:si>
  <x:si>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</x:si>
  <x:si>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</x:si>
  <x:si>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</x:si>
  <x:si>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</x:si>
  <x:si>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</x:si>
  <x:si>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</x:si>
  <x:si>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</x:si>
  <x:si>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</x:si>
  <x:si>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</x:si>
  <x:si>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</x:si>
  <x:si>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</x:si>
  <x:si>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</x:si>
  <x:si>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</x:si>
  <x:si>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</x:si>
  <x:si>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</x:si>
  <x:si>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</x:si>
  <x:si>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</x:si>
  <x:si>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</x:si>
  <x:si>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</x:si>
  <x:si>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</x:si>
  <x:si>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</x:si>
  <x:si>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</x:si>
  <x:si>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</x:si>
  <x:si>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</x:si>
  <x:si>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</x:si>
  <x:si>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</x:si>
  <x:si>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</x:si>
  <x:si>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</x:si>
  <x:si>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</x:si>
  <x:si>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</x:si>
  <x:si>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</x:si>
  <x:si>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</x:si>
  <x:si>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</x:si>
  <x:si>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</x:si>
  <x:si>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</x:si>
  <x:si>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</x:si>
  <x:si>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</x:si>
  <x:si>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</x:si>
  <x:si>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</x:si>
  <x:si>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</x:si>
  <x:si>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</x:si>
  <x:si>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</x:si>
  <x:si>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</x:si>
  <x:si>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</x:si>
  <x:si>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</x:si>
  <x:si>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</x:si>
  <x:si>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</x:si>
  <x:si>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</x:si>
  <x:si>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</x:si>
  <x:si>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</x:si>
  <x:si>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</x:si>
  <x:si>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</x:si>
  <x:si>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</x:si>
  <x:si>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</x:si>
  <x:si>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</x:si>
  <x:si>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</x:si>
  <x:si>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</x:si>
  <x:si>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SP_FT_SUPP</x:t>
  </x:si>
  <x:si>
    <x:t>Nursing, midwifery and allied health supplement (£)</x:t>
  </x:si>
  <x:si>
    <x:t>Nursing, midwifery and allied health supplement</x:t>
  </x:si>
  <x:si>
    <x:t>Date</x:t>
  </x:si>
  <x:si>
    <x:t>Hide sheet</x:t>
  </x:si>
  <x:si>
    <x:t>Last row</x:t>
  </x:si>
  <x:si>
    <x:t>Total headcount</x:t>
  </x:si>
  <x:si>
    <x:t>Disability status</x:t>
  </x:si>
  <x:si>
    <x:t>In receipt of DSA</x:t>
  </x:si>
  <x:si>
    <x:t>Self-declared disability, not in receipt of DSA</x:t>
  </x:si>
  <x:si>
    <x:t>Provider</x:t>
  </x:si>
  <x:si>
    <x:t>Provider name</x:t>
  </x:si>
  <x:si>
    <x:t>PROVIDER</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</x:si>
  <x:si>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</x:si>
  <x:si>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</x:si>
  <x:si>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</x:si>
  <x:si>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</x:si>
  <x:si>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</x:si>
  <x:si>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</x:si>
  <x:si>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</x:si>
  <x:si>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</x:si>
  <x:si>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part-time</x:t>
  </x:si>
  <x:si>
    <x:t>Accelerated 
full-time undergraduate provision (£)</x:t>
  </x:si>
  <x:si>
    <x:t>c = (2 × a) + b</x:t>
  </x:si>
  <x:si>
    <x:t>Very high-cost STEM subjects</x:t>
  </x:si>
  <x:si>
    <x:t>PGT (UG fee)</x:t>
  </x:si>
  <x:si>
    <x:t>Total funding</x:t>
  </x:si>
  <x:si>
    <x:t>VHCSS_TA</x:t>
  </x:si>
  <x:si>
    <x:t>PGT (Masters' loan)</x:t>
  </x:si>
  <x:si>
    <x:t>PGT (Other)</x:t>
  </x:si>
  <x:si>
    <x:t>HEALTHTAFTETOT</x:t>
  </x:si>
  <x:si>
    <x:t>SPSECTORFLAG</x:t>
  </x:si>
  <x:si>
    <x:t>Headcount of at-risk and underrepresented students</x:t>
  </x:si>
  <x:si>
    <x:t>Total FTEs for NMAH supplement</x:t>
  </x:si>
  <x:si>
    <x:t>HOMEF_HEALTH</x:t>
  </x:si>
  <x:si>
    <x:t>Pro-rata</x:t>
  </x:si>
  <x:si>
    <x:t>F_rowvars</x:t>
  </x:si>
  <x:si>
    <x:t>T</x:t>
  </x:si>
  <x:si>
    <x:t>F_datacols</x:t>
  </x:si>
  <x:si>
    <x:t>C_colvars</x:t>
  </x:si>
  <x:si>
    <x:t>C_rowtags</x:t>
  </x:si>
  <x:si>
    <x:t>C_coltags1, C_coltags2, C_coltags3</x:t>
  </x:si>
  <x:si>
    <x:t>Podiatry</x:t>
  </x:si>
  <x:si>
    <x:t>GRANT_PR</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</x:si>
  <x:si>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</x:si>
  <x:si>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</x:si>
  <x:si>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</x:si>
  <x:si>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</x:si>
  <x:si>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C1.1</x:t>
  </x:si>
  <x:si>
    <x:t>C11</x:t>
  </x:si>
  <x:si>
    <x:t>C12</x:t>
  </x:si>
  <x:si>
    <x:t>C1.2</x:t>
  </x:si>
  <x:si>
    <x:t>n</x:t>
  </x:si>
  <x:si>
    <x:t>c = a × b</x:t>
  </x:si>
  <x:si>
    <x:t>Overseas study programmes</x:t>
  </x:si>
  <x:si>
    <x:t>Total years countable for Overseas study programmes</x:t>
  </x:si>
  <x:si>
    <x:t>Overseas study programmes (£)</x:t>
  </x:si>
  <x:si>
    <x:t>Premium for student transitions and mental health</x:t>
  </x:si>
  <x:si>
    <x:t>ERASSTU</x:t>
  </x:si>
  <x:si>
    <x:t>g = e × f</x:t>
  </x:si>
  <x:si>
    <x:t>j = max (g × h, i)</x:t>
  </x:si>
  <x:si>
    <x:t>SP_MH</x:t>
  </x:si>
  <x:si>
    <x:t>Adjustments to entrants</x:t>
  </x:si>
  <x:si>
    <x:t>Funding rate per entrant (£)</x:t>
  </x:si>
  <x:si>
    <x:t>d = (a + b) × c</x:t>
  </x:si>
  <x:si>
    <x:t>HOMEF_ENTRANTS</x:t>
  </x:si>
  <x:si>
    <x:t>TRANSHEADCOUNT</x:t>
  </x:si>
  <x:si>
    <x:t>Premium to support successful student outcomes: full-time (main allocation) (£)</x:t>
  </x:si>
  <x:si>
    <x:t>Premium to support successful student outcomes: full-time (supplement) (£)</x:t>
  </x:si>
  <x:si>
    <x:t>Premium to support successful student outcomes: part-time (£)</x:t>
  </x:si>
  <x:si>
    <x:t>Disabled students' premium (£)</x:t>
  </x:si>
  <x:si>
    <x:t>Premium for student transitions and mental health (£)</x:t>
  </x:si>
  <x:si>
    <x:t>FTE adjustments</x:t>
  </x:si>
  <x:si>
    <x:t>A_datacols1</x:t>
  </x:si>
  <x:si>
    <x:t>B_datacols1</x:t>
  </x:si>
  <x:si>
    <x:t>E_datacols1</x:t>
  </x:si>
  <x:si>
    <x:t>MH_RATE</x:t>
  </x:si>
  <x:si>
    <x:t>Adjustment for over-recruitment against medical and dental intake targets</x:t>
  </x:si>
  <x:si>
    <x:t>Other FTE adjustments</x:t>
  </x:si>
  <x:si>
    <x:t>M_D_ADJ</x:t>
  </x:si>
  <x:si>
    <x:t>Outgoing other study years abroad</x:t>
  </x:si>
  <x:si>
    <x:t>ERAS</x:t>
  </x:si>
  <x:si>
    <x:t>NON_ERAS</x:t>
  </x:si>
  <x:si>
    <x:t>About this workbook</x:t>
  </x:si>
  <x:si>
    <x:t>Table of contents</x:t>
  </x:si>
  <x:si>
    <x:t>Table A1: Summary of allocations</x:t>
  </x:si>
  <x:si>
    <x:t>Premium to support successful student outcomes: full-time</x:t>
  </x:si>
  <x:si>
    <x:t>HIGHCOST_SUM</x:t>
  </x:si>
  <x:si>
    <x:t>SP_SUM</x:t>
  </x:si>
  <x:si>
    <x:t>Table B: High-cost subject funding</x:t>
  </x:si>
  <x:si>
    <x:t>Outgoing Erasmus+ and Turing years</x:t>
  </x:si>
  <x:si>
    <x:t>Table D: Overseas study programmes</x:t>
  </x:si>
  <x:si>
    <x:t>Table E: Other high-cost targeted allocations</x:t>
  </x:si>
  <x:si>
    <x:t>Table G1: High-cost subject funding parameters</x:t>
  </x:si>
  <x:si>
    <x:t>Table G2: Overseas study programmes parameters</x:t>
  </x:si>
  <x:si>
    <x:t>Table G3: Nursing, midwifery and allied health supplement parameters</x:t>
  </x:si>
  <x:si>
    <x:t>[note 1] Scaling factor is not applied to C1.2</x:t>
  </x:si>
  <x:si>
    <x:t>Scaling factor [note 1]</x:t>
  </x:si>
  <x:si>
    <x:t>Rate of funding
UG</x:t>
  </x:si>
  <x:si>
    <x:t>Rate of funding
PGT (UG fee)</x:t>
  </x:si>
  <x:si>
    <x:t>Table G4: Postgraduate taught supplement parameters</x:t>
  </x:si>
  <x:si>
    <x:t>A, B, C1.1, C1.2 and C2</x:t>
  </x:si>
  <x:si>
    <x:t>Table G5: Intensive postgraduate provision parameters</x:t>
  </x:si>
  <x:si>
    <x:t>Table G6: Accelerated full-time undergraduate provision parameters</x:t>
  </x:si>
  <x:si>
    <x:t>C1.1, C1.2 and C2</x:t>
  </x:si>
  <x:si>
    <x:t>Name of allocation</x:t>
  </x:si>
  <x:si>
    <x:t>Subtotal: funding for student access and success</x:t>
  </x:si>
  <x:si>
    <x:t>Subtotal: funding for specialist providers</x:t>
  </x:si>
  <x:si>
    <x:t>Section 1: Funding for high-cost courses</x:t>
  </x:si>
  <x:si>
    <x:t>Section 2: Funding for student access and success</x:t>
  </x:si>
  <x:si>
    <x:t>Section 3: Funding for specialist providers</x:t>
  </x:si>
  <x:si>
    <x:t>Where an allocation is calculated using headcounts from individualised data, the figures are shown in two tables; the first shows the headcounts and the second shows the calculation.</x:t>
  </x:si>
  <x:si>
    <x:t>This worksheet contains eight tables separated vertically by one blank row each.</x:t>
  </x:si>
  <x:si>
    <x:t>Group
(Qualification Aim / Age / Risk Category)</x:t>
  </x:si>
  <x:si>
    <x:t>Label</x:t>
  </x:si>
  <x:si>
    <x:t>First degree / Young / Medium</x:t>
  </x:si>
  <x:si>
    <x:t>First degree / Young / High</x:t>
  </x:si>
  <x:si>
    <x:t>First degree / Mature / Medium</x:t>
  </x:si>
  <x:si>
    <x:t>First degree / Mature / High</x:t>
  </x:si>
  <x:si>
    <x:t>Other UG / Young / Medium</x:t>
  </x:si>
  <x:si>
    <x:t>Other UG / Young / High</x:t>
  </x:si>
  <x:si>
    <x:t>Other UG / Mature / Medium</x:t>
  </x:si>
  <x:si>
    <x:t>Other UG / Mature / High</x:t>
  </x:si>
  <x:si>
    <x:t>Entity</x:t>
  </x:si>
  <x:si>
    <x:t>Value</x:t>
  </x:si>
  <x:si>
    <x:t>Label or formula</x:t>
  </x:si>
  <x:si>
    <x:r>
      <x:t xml:space="preserve">i = a + (2 </x:t>
    </x:r>
    <x:r>
      <x:rPr>
        <x:sz val="11"/>
        <x:rFont val="Calibri"/>
        <x:family val="2"/>
      </x:rPr>
      <x:t>×</x:t>
    </x:r>
    <x:r>
      <x:rPr>
        <x:sz val="11"/>
        <x:rFont val="Arial"/>
        <x:family val="2"/>
      </x:rPr>
      <x:t xml:space="preserve"> b) + (1.5 </x:t>
    </x:r>
    <x:r>
      <x:rPr>
        <x:sz val="11"/>
        <x:rFont val="Calibri"/>
        <x:family val="2"/>
      </x:rPr>
      <x:t>×</x:t>
    </x:r>
    <x:r>
      <x:rPr>
        <x:sz val="11"/>
        <x:rFont val="Arial"/>
        <x:family val="2"/>
      </x:rPr>
      <x:t xml:space="preserve"> c) + (2.5 </x:t>
    </x:r>
    <x:r>
      <x:rPr>
        <x:sz val="11"/>
        <x:rFont val="Calibri"/>
        <x:family val="2"/>
      </x:rPr>
      <x:t>×</x:t>
    </x:r>
    <x:r>
      <x:rPr>
        <x:sz val="11"/>
        <x:rFont val="Arial"/>
        <x:family val="2"/>
      </x:rPr>
      <x:t xml:space="preserve"> d) + (1.5 </x:t>
    </x:r>
    <x:r>
      <x:rPr>
        <x:sz val="11"/>
        <x:rFont val="Calibri"/>
        <x:family val="2"/>
      </x:rPr>
      <x:t>×</x:t>
    </x:r>
    <x:r>
      <x:rPr>
        <x:sz val="11"/>
        <x:rFont val="Arial"/>
        <x:family val="2"/>
      </x:rPr>
      <x:t xml:space="preserve"> e) + (3 </x:t>
    </x:r>
    <x:r>
      <x:rPr>
        <x:sz val="11"/>
        <x:rFont val="Calibri"/>
        <x:family val="2"/>
      </x:rPr>
      <x:t>×</x:t>
    </x:r>
    <x:r>
      <x:rPr>
        <x:sz val="11"/>
        <x:rFont val="Arial"/>
        <x:family val="2"/>
      </x:rPr>
      <x:t xml:space="preserve"> f) + (1.5 </x:t>
    </x:r>
    <x:r>
      <x:rPr>
        <x:sz val="11"/>
        <x:rFont val="Calibri"/>
        <x:family val="2"/>
      </x:rPr>
      <x:t>×</x:t>
    </x:r>
    <x:r>
      <x:rPr>
        <x:sz val="11"/>
        <x:rFont val="Arial"/>
        <x:family val="2"/>
      </x:rPr>
      <x:t xml:space="preserve"> g) + (2.5 </x:t>
    </x:r>
    <x:r>
      <x:rPr>
        <x:sz val="11"/>
        <x:rFont val="Calibri"/>
        <x:family val="2"/>
      </x:rPr>
      <x:t>×</x:t>
    </x:r>
    <x:r>
      <x:rPr>
        <x:sz val="11"/>
        <x:rFont val="Arial"/>
        <x:family val="2"/>
      </x:rPr>
      <x:t xml:space="preserve"> h)</x:t>
    </x:r>
  </x:si>
  <x:si>
    <x:t>Proportion excluded for reason related to qualifications on entry data</x:t>
  </x:si>
  <x:si>
    <x:r>
      <x:t xml:space="preserve">k = i </x:t>
    </x:r>
    <x:r>
      <x:rPr>
        <x:sz val="11"/>
        <x:rFont val="Calibri"/>
        <x:family val="2"/>
      </x:rPr>
      <x:t>÷</x:t>
    </x:r>
    <x:r>
      <x:rPr>
        <x:sz val="11"/>
        <x:rFont val="Arial"/>
        <x:family val="2"/>
      </x:rPr>
      <x:t xml:space="preserve"> j</x:t>
    </x:r>
  </x:si>
  <x:si>
    <x:r>
      <x:t xml:space="preserve">m = k </x:t>
    </x:r>
    <x:r>
      <x:rPr>
        <x:sz val="11"/>
        <x:rFont val="Calibri"/>
        <x:family val="2"/>
      </x:rPr>
      <x:t>×</x:t>
    </x:r>
    <x:r>
      <x:rPr>
        <x:sz val="11"/>
        <x:rFont val="Arial"/>
        <x:family val="2"/>
      </x:rPr>
      <x:t xml:space="preserve"> l</x:t>
    </x:r>
  </x:si>
  <x:si>
    <x:r>
      <x:t xml:space="preserve">o = m </x:t>
    </x:r>
    <x:r>
      <x:rPr>
        <x:sz val="11"/>
        <x:rFont val="Calibri"/>
        <x:family val="2"/>
      </x:rPr>
      <x:t>×</x:t>
    </x:r>
    <x:r>
      <x:rPr>
        <x:sz val="11"/>
        <x:rFont val="Arial"/>
        <x:family val="2"/>
      </x:rPr>
      <x:t xml:space="preserve"> n</x:t>
    </x:r>
  </x:si>
  <x:si>
    <x:t>PROPEXCL</x:t>
  </x:si>
  <x:si>
    <x:t>p</x:t>
  </x:si>
  <x:si>
    <x:t>q</x:t>
  </x:si>
  <x:si>
    <x:t>x = p + q + r + s + t + u + v + w</x:t>
  </x:si>
  <x:si>
    <x:t>y = x ÷ j</x:t>
  </x:si>
  <x:si>
    <x:t>z = (a + b + c + d + e + f + g + h) ÷ j</x:t>
  </x:si>
  <x:si>
    <x:t>aa = y × z × l</x:t>
  </x:si>
  <x:si>
    <x:t>bb</x:t>
  </x:si>
  <x:si>
    <x:t>cc = aa × bb</x:t>
  </x:si>
  <x:si>
    <x:t>Table F2: Calculation of 'Premium to support successful student outcomes: part-time' allocation</x:t>
  </x:si>
  <x:si>
    <x:t>Table F3.A: Headcounts for 'Disabled students' premium' allocation</x:t>
  </x:si>
  <x:si>
    <x:t>Table F3.B: Calculation of 'Disabled students' premium' allocation</x:t>
  </x:si>
  <x:si>
    <x:t>Headcount of OfS-fundable undergraduate entrants [note 2]</x:t>
  </x:si>
  <x:si>
    <x:t>Table F1.1.A: Headcounts for main allocation of 'Premium to support successful student outcomes: full-time'</x:t>
  </x:si>
  <x:si>
    <x:t>Table F1.1.B: Calculation of main allocation of 'Premium to support successful student outcomes: full-time'</x:t>
  </x:si>
  <x:si>
    <x:t>Table F1.2.A: Headcounts for supplement of 'Premium to support successful student outcomes: full-time'</x:t>
  </x:si>
  <x:si>
    <x:t>Table F1.2.B: Calculation of supplement of 'Premium to support successful student outcomes: full-time'</x:t>
  </x:si>
  <x:si>
    <x:t>Table F4: Calculation of 'Premium for student transitions and mental health' allocation</x:t>
  </x:si>
  <x:si>
    <x:t>The table of contents below contains a link to every sheet in the workbook.</x:t>
  </x:si>
  <x:si>
    <x:t>OfS-fundable FTEs</x:t>
  </x:si>
  <x:si>
    <x:t>Note on the Go To command</x:t>
  </x:si>
  <x:si>
    <x:t>Subtotal: funding for high-cost courses</x:t>
  </x:si>
  <x:si>
    <x:t>SP_FT_MAIN</x:t>
  </x:si>
  <x:si>
    <x:t>A_Summary</x:t>
  </x:si>
  <x:si>
    <x:t>B_High_cost</x:t>
  </x:si>
  <x:si>
    <x:t>C_NMAH_supplement</x:t>
  </x:si>
  <x:si>
    <x:t>D_Overseas</x:t>
  </x:si>
  <x:si>
    <x:t>F_Student_access_and_success</x:t>
  </x:si>
  <x:si>
    <x:t>D_rowtags</x:t>
  </x:si>
  <x:si>
    <x:t>F_rowtags1, F_rowtags2, F_rowtags3, F_rowtags4, F_rowtags5, F_rowtags6, F_rowtags7, F_rowtags8, F_rowtags9</x:t>
  </x:si>
  <x:si>
    <x:t>A_rowtags1, A_rowtags2, A_rowtags3, A_rowtags5</x:t>
  </x:si>
  <x:si>
    <x:t>Not applicable</x:t>
  </x:si>
  <x:si>
    <x:t>SP_FT</x:t>
  </x:si>
  <x:si>
    <x:t>Full-time years abroad
(OfS-fundable)</x:t>
  </x:si>
  <x:si>
    <x:t>Full-time years abroad
(Non-fundable)</x:t>
  </x:si>
  <x:si>
    <x:t>Sandwich year out years abroad
(OfS-fundable)</x:t>
  </x:si>
  <x:si>
    <x:t>Sandwich year out years abroad
(Non-fundable)</x:t>
  </x:si>
  <x:si>
    <x:t>All price groups and modes</x:t>
  </x:si>
  <x:si>
    <x:t>All professions</x:t>
  </x:si>
  <x:si>
    <x:t>All price groups</x:t>
  </x:si>
  <x:si>
    <x:t>This worksheet contains two tables separated vertically by one blank row.</x:t>
  </x:si>
  <x:si>
    <x:t>Table C: Nursing, midwifery and allied health supplement</x:t>
  </x:si>
  <x:si>
    <x:t>SPECIALIST_TA</x:t>
  </x:si>
  <x:si>
    <x:t>SPECIALIST_SUM</x:t>
  </x:si>
  <x:si>
    <x:t>December</x:t>
  </x:si>
  <x:si>
    <x:t>Degree apprenticeships</x:t>
  </x:si>
  <x:si>
    <x:t>Level 4 and 5 provision</x:t>
  </x:si>
  <x:si>
    <x:t>World-leading specialist providers</x:t>
  </x:si>
  <x:si>
    <x:t>Transitional funding</x:t>
  </x:si>
  <x:si>
    <x:t>SPECIALIST_TRANSITION_TA</x:t>
  </x:si>
  <x:si>
    <x:t>Table A: 2023-24 Summary of allocations</x:t>
  </x:si>
  <x:si>
    <x:t>2023-24 allocation (£)</x:t>
  </x:si>
  <x:si>
    <x:t>2023-24 allocation for days registered (£)</x:t>
  </x:si>
  <x:si>
    <x:t>Table B: 2023-24 High-cost subject funding</x:t>
  </x:si>
  <x:si>
    <x:t>Figures for OfS-fundable FTEs (column D) were taken from the relevant OfS data survey. This is HESES22 for most providers.</x:t>
  </x:si>
  <x:si>
    <x:t>Total FTEs for 2023-24 high-cost subject funding</x:t>
  </x:si>
  <x:si>
    <x:t>Table C: 2023-24 Nursing, midwifery and allied health supplement</x:t>
  </x:si>
  <x:si>
    <x:t>Figures for OfS-fundable FTEs (columns C and D) were taken from the relevant OfS data survey. This is HESES22 for most providers.</x:t>
  </x:si>
  <x:si>
    <x:t>Table D: 2023-24 Overseas study programmes</x:t>
  </x:si>
  <x:si>
    <x:t>Figures for years abroad (columns B, C, D and E) were taken from the relevant OfS data survey. This is HESES22 for most providers.</x:t>
  </x:si>
  <x:si>
    <x:t>Table E: 2023-24 Other high-cost targeted allocations</x:t>
  </x:si>
  <x:si>
    <x:t>Figures for OfS-fundable FTEs (column E) were taken from the relevant OfS data survey. This is HESES22 for most providers.</x:t>
  </x:si>
  <x:si>
    <x:t>Table F: 2023-24 Student access and success</x:t>
  </x:si>
  <x:si>
    <x:t>[note 2] Taken from the relevant OfS data survey. This is HESES22 for most providers.</x:t>
  </x:si>
  <x:si>
    <x:t>Full-time and sandwich year out UG headcount 
(from 2021-22 individualised data):
all quintiles</x:t>
  </x:si>
  <x:si>
    <x:t>Total FTEs for 2023-24: Full-time and sandwich year out UG [note 1]</x:t>
  </x:si>
  <x:si>
    <x:t>Full-time and sandwich year out UG headcount 
(from 2021-22 individualised data):
quintiles 1 and 2</x:t>
  </x:si>
  <x:si>
    <x:t>Total FTEs for 2023-24: Part-time UG [note 1]</x:t>
  </x:si>
  <x:si>
    <x:t>DSA-eligible headcount
(from 2021-22 individualised data)</x:t>
  </x:si>
  <x:si>
    <x:t>Total FTEs for 2023-24 [note 1]</x:t>
  </x:si>
  <x:si>
    <x:t>Table G: 2023-24 Parameters in the funding models</x:t>
  </x:si>
  <x:si>
    <x:t>UG (Level 4 and 5)</x:t>
  </x:si>
  <x:si>
    <x:t>UG (Other)</x:t>
  </x:si>
  <x:si>
    <x:t>UG_OTH</x:t>
  </x:si>
  <x:si>
    <x:t>FTEADJ23</x:t>
  </x:si>
  <x:si>
    <x:t>FTE23</x:t>
  </x:si>
  <x:si>
    <x:t>HIGHCOST23</x:t>
  </x:si>
  <x:si>
    <x:t>HEALTH_TA23</x:t>
  </x:si>
  <x:si>
    <x:t>SP_MH_23</x:t>
  </x:si>
  <x:si>
    <x:t>ERAS_TA23</x:t>
  </x:si>
  <x:si>
    <x:t>ACCL_TA23</x:t>
  </x:si>
  <x:si>
    <x:t>INT_TA23</x:t>
  </x:si>
  <x:si>
    <x:t>PGTS_TA23</x:t>
  </x:si>
  <x:si>
    <x:t>TA_FTE23</x:t>
  </x:si>
  <x:si>
    <x:t>Total FTEs for 2023-24 other high-cost targeted allocations</x:t>
  </x:si>
  <x:si>
    <x:t>GTABT23.dbo.Table_A</x:t>
  </x:si>
  <x:si>
    <x:t>GTABT23.dbo.Table_B</x:t>
  </x:si>
  <x:si>
    <x:t>GTABT23.dbo.Table_C</x:t>
  </x:si>
  <x:si>
    <x:t>GTABT23.dbo.Table_D</x:t>
  </x:si>
  <x:si>
    <x:t>GTABT23.dbo.Table_E</x:t>
  </x:si>
  <x:si>
    <x:t>GTABT23.dbo.Table_F</x:t>
  </x:si>
  <x:si>
    <x:t>All UG</x:t>
  </x:si>
  <x:si>
    <x:t>[note 1] Taken from 'E_Other_high_cost_targeted' tab.</x:t>
  </x:si>
  <x:si>
    <x:t>The Go To command (Control + G) can be used to navigate between tables in this spreadsheet, which will be prefixed "Table" followed by the table name. However, please note that the Go To dialog box will include other items that are for internal purposes only and should be ignored.</x:t>
  </x:si>
  <x:si>
    <x:t>OfS-fundable FTEs
(Full-time)</x:t>
  </x:si>
  <x:si>
    <x:t>OfS-fundable FTEs
(Part-time)</x:t>
  </x:si>
  <x:si>
    <x:t>This worksheet contains six tables separated vertically by one blank row each.</x:t>
  </x:si>
  <x:si>
    <x:t>E_Other_high_cost_targeted</x:t>
  </x:si>
  <x:si>
    <x:t>UG_45</x:t>
  </x:si>
  <x:si>
    <x:t>NMAH_ADJUSTMENT_FTE</x:t>
  </x:si>
  <x:si>
    <x:t>Table A2: Expected maximum intake for medical and dental pre-registration courses</x:t>
  </x:si>
  <x:si>
    <x:t xml:space="preserve">Entry for medical courses for 2023-24 </x:t>
  </x:si>
  <x:si>
    <x:t>Of which expected maximum overseas numbers</x:t>
  </x:si>
  <x:si>
    <x:t>Entry for dental courses for 2023-24</x:t>
  </x:si>
  <x:si>
    <x:t>Office for Students: 2023-24 April 2024 grant tables</x:t>
  </x:si>
  <x:si>
    <x:t>Select itemname from  [GTABT23].[dbo].[control_April2024] where UKPRN='%v'</x:t>
  </x:si>
  <x:si>
    <x:t>LEVEL45_TA</x:t>
  </x:si>
  <x:si>
    <x:t>Announced separately</x:t>
  </x:si>
  <x:si>
    <x:t>Please note that degree apprenticeships funding has been announced separately on the OfS website.</x:t>
  </x:si>
  <x:si>
    <x:t>This workbook summarises our allocations across the sector for the 2023-24 academic year.
The tables combine the allocations to all OfS-funded providers.</x:t>
  </x:si>
  <x:si>
    <x:t>Column1</x:t>
  </x:si>
  <x:si>
    <x:t>Variable</x:t>
  </x:si>
  <x:si>
    <x:t>ALL</x:t>
  </x:si>
  <x:si>
    <x:t>Providers registered in the 'Approved (fee cap)' category on 1 March 2024</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</x:si>
</x:sst>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9">
    <x:numFmt numFmtId="164" formatCode="#,##0.0"/>
    <x:numFmt numFmtId="165" formatCode="#,##0_ ;[Red]\-#,##0\ "/>
    <x:numFmt numFmtId="166" formatCode="#,##0.0_ ;[Red]\-#,##0.0\ "/>
    <x:numFmt numFmtId="167" formatCode="0.0000"/>
    <x:numFmt numFmtId="168" formatCode="#,##0.00000"/>
    <x:numFmt numFmtId="169" formatCode="&quot;£&quot;#,##0.00"/>
    <x:numFmt numFmtId="170" formatCode="[$£-809]#,##0"/>
    <x:numFmt numFmtId="171" formatCode="&quot;£&quot;#,##0"/>
    <x:numFmt numFmtId="172" formatCode="0.000"/>
  </x:numFmts>
  <x:fonts count="52"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b/>
      <x:sz val="10.5"/>
      <x:color indexed="17"/>
      <x:name val="Arial"/>
      <x:family val="2"/>
    </x:font>
    <x:font>
      <x:sz val="10"/>
      <x:color theme="1"/>
      <x:name val="Arial"/>
      <x:family val="2"/>
    </x:font>
    <x:font>
      <x:b/>
      <x:sz val="11"/>
      <x:name val="Arial"/>
      <x:family val="2"/>
    </x:font>
    <x:font>
      <x:sz val="26"/>
      <x:name val="Arial"/>
      <x:family val="2"/>
    </x:font>
    <x:font>
      <x:u/>
      <x:sz val="10"/>
      <x:color theme="10"/>
      <x:name val="MS Sans Serif"/>
    </x:font>
    <x:font>
      <x:b/>
      <x:u/>
      <x:sz val="11"/>
      <x:name val="Arial"/>
      <x:family val="2"/>
    </x:font>
    <x:font>
      <x:u/>
      <x:sz val="11"/>
      <x:color theme="10"/>
      <x:name val="Arial"/>
      <x:family val="2"/>
    </x:font>
    <x:font>
      <x:sz val="11"/>
      <x:name val="Arial"/>
      <x:family val="2"/>
    </x:font>
    <x:font>
      <x:u/>
      <x:sz val="11"/>
      <x:color rgb="FF0000FF"/>
      <x:name val="Arial"/>
      <x:family val="2"/>
    </x:font>
    <x:font>
      <x:sz val="26"/>
      <x:color theme="7" tint="-0.499984740745262"/>
      <x:name val="Arial"/>
      <x:family val="2"/>
    </x:font>
    <x:font>
      <x:sz val="20"/>
      <x:color theme="7" tint="-0.499984740745262"/>
      <x:name val="Arial"/>
      <x:family val="2"/>
    </x:font>
    <x:font>
      <x:b/>
      <x:sz val="10.5"/>
      <x:color rgb="FFC00000"/>
      <x:name val="Arial"/>
      <x:family val="2"/>
    </x:font>
    <x:font>
      <x:sz val="10.5"/>
      <x:color theme="9"/>
      <x:name val="Arial"/>
      <x:family val="2"/>
    </x:font>
    <x:font>
      <x:sz val="10.5"/>
      <x:color theme="9" tint="0.39997558519241921"/>
      <x:name val="Arial"/>
      <x:family val="2"/>
    </x:font>
    <x:font>
      <x:vertAlign val="superscript"/>
      <x:sz val="10.5"/>
      <x:name val="Arial"/>
      <x:family val="2"/>
    </x:font>
    <x:font>
      <x:sz val="10.5"/>
      <x:color theme="1"/>
      <x:name val="Arial"/>
      <x:family val="2"/>
    </x:font>
    <x:font>
      <x:u/>
      <x:sz val="11"/>
      <x:color theme="4" tint="-0.249977111117893"/>
      <x:name val="Arial"/>
      <x:family val="2"/>
    </x:font>
    <x:font>
      <x:b/>
      <x:sz val="20"/>
      <x:color rgb="FF002554"/>
      <x:name val="Arial"/>
      <x:family val="2"/>
    </x:font>
    <x:font>
      <x:b/>
      <x:sz val="14"/>
      <x:color rgb="FF002554"/>
      <x:name val="Arial"/>
      <x:family val="2"/>
    </x:font>
    <x:font>
      <x:b/>
      <x:sz val="12"/>
      <x:color rgb="FF002554"/>
      <x:name val="Arial"/>
      <x:family val="2"/>
    </x:font>
    <x:font>
      <x:u/>
      <x:sz val="11"/>
      <x:name val="Arial"/>
      <x:family val="2"/>
    </x:font>
    <x:font>
      <x:b/>
      <x:sz val="11"/>
      <x:color rgb="FF002554"/>
      <x:name val="Arial"/>
      <x:family val="2"/>
    </x:font>
  </x:fonts>
  <x:fills count="44">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
      <x:patternFill patternType="solid">
        <x:fgColor rgb="FFFFFFFF"/>
        <x:bgColor indexed="64"/>
      </x:patternFill>
    </x:fill>
    <x:fill>
      <x:patternFill patternType="solid">
        <x:fgColor theme="6" tint="0.39997558519241921"/>
        <x:bgColor indexed="64"/>
      </x:patternFill>
    </x:fill>
    <x:fill>
      <x:patternFill patternType="solid">
        <x:fgColor theme="9" tint="0.79998168889431442"/>
        <x:bgColor indexed="64"/>
      </x:patternFill>
    </x:fill>
    <x:fill>
      <x:patternFill patternType="solid">
        <x:fgColor theme="7" tint="0.79998168889431442"/>
        <x:bgColor indexed="64"/>
      </x:patternFill>
    </x:fill>
  </x:fills>
  <x:borders count="98">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style="thin">
        <x:color indexed="64"/>
      </x:right>
      <x:top/>
      <x:bottom style="thin">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style="thin">
        <x:color indexed="64"/>
      </x:left>
      <x:right/>
      <x:top style="thin">
        <x:color theme="0" tint="-0.14996795556505021"/>
      </x:top>
      <x:bottom style="thin">
        <x:color theme="0" tint="-0.14996795556505021"/>
      </x:bottom>
      <x:diagonal/>
    </x:border>
    <x:border>
      <x:left/>
      <x:right/>
      <x:top style="hair">
        <x:color indexed="64"/>
      </x:top>
      <x:bottom style="thin">
        <x:color theme="0" tint="-0.14999847407452621"/>
      </x:bottom>
      <x:diagonal/>
    </x:border>
    <x:border>
      <x:left/>
      <x:right/>
      <x:top style="double">
        <x:color indexed="64"/>
      </x:top>
      <x:bottom style="thin">
        <x:color theme="0" tint="-0.14996795556505021"/>
      </x:bottom>
      <x:diagonal/>
    </x:border>
    <x:border>
      <x:left/>
      <x:right style="thin">
        <x:color indexed="64"/>
      </x:right>
      <x:top style="hair">
        <x:color indexed="64"/>
      </x:top>
      <x:bottom/>
      <x:diagonal/>
    </x:border>
    <x:border>
      <x:left/>
      <x:right style="thin">
        <x:color indexed="64"/>
      </x:right>
      <x:top style="thin">
        <x:color indexed="64"/>
      </x:top>
      <x:bottom/>
      <x:diagonal/>
    </x:border>
    <x:border>
      <x:left style="thin">
        <x:color indexed="64"/>
      </x:left>
      <x:right/>
      <x:top style="thin">
        <x:color indexed="64"/>
      </x:top>
      <x:bottom/>
      <x:diagonal/>
    </x:border>
    <x:border>
      <x:left/>
      <x:right style="hair">
        <x:color indexed="64"/>
      </x:right>
      <x:top style="thin">
        <x:color indexed="64"/>
      </x:top>
      <x:bottom/>
      <x:diagonal/>
    </x:border>
    <x:border>
      <x:left/>
      <x:right style="hair">
        <x:color indexed="64"/>
      </x:right>
      <x:top style="thin">
        <x:color theme="0" tint="-0.14996795556505021"/>
      </x:top>
      <x:bottom/>
      <x:diagonal/>
    </x:border>
    <x:border>
      <x:left/>
      <x:right/>
      <x:top style="medium">
        <x:color auto="1"/>
      </x:top>
      <x:bottom style="medium">
        <x:color indexed="64"/>
      </x:bottom>
      <x:diagonal/>
    </x:border>
    <x:border>
      <x:left/>
      <x:right/>
      <x:top style="thin">
        <x:color theme="0" tint="-0.14999847407452621"/>
      </x:top>
      <x:bottom style="hair">
        <x:color indexed="64"/>
      </x:bottom>
      <x:diagonal/>
    </x:border>
    <x:border>
      <x:left style="thin">
        <x:color indexed="64"/>
      </x:left>
      <x:right/>
      <x:top style="hair">
        <x:color indexed="64"/>
      </x:top>
      <x:bottom style="thin">
        <x:color theme="0" tint="-0.14999847407452621"/>
      </x:bottom>
      <x:diagonal/>
    </x:border>
    <x:border>
      <x:left style="hair">
        <x:color indexed="64"/>
      </x:left>
      <x:right style="thin">
        <x:color indexed="64"/>
      </x:right>
      <x:top/>
      <x:bottom style="thin">
        <x:color theme="0" tint="-0.14996795556505021"/>
      </x:bottom>
      <x:diagonal/>
    </x:border>
    <x:border>
      <x:left style="hair">
        <x:color indexed="64"/>
      </x:left>
      <x:right style="thin">
        <x:color indexed="64"/>
      </x:right>
      <x:top style="thin">
        <x:color theme="0" tint="-0.14996795556505021"/>
      </x:top>
      <x:bottom style="hair">
        <x:color indexed="64"/>
      </x:bottom>
      <x:diagonal/>
    </x:border>
    <x:border>
      <x:left style="hair">
        <x:color indexed="64"/>
      </x:left>
      <x:right style="thin">
        <x:color indexed="64"/>
      </x:right>
      <x:top style="thin">
        <x:color theme="0" tint="-0.14996795556505021"/>
      </x:top>
      <x:bottom/>
      <x:diagonal/>
    </x:border>
    <x:border>
      <x:left style="hair">
        <x:color indexed="64"/>
      </x:left>
      <x:right style="thin">
        <x:color indexed="64"/>
      </x:right>
      <x:top style="hair">
        <x:color indexed="64"/>
      </x:top>
      <x:bottom style="thin">
        <x:color theme="0" tint="-0.14999847407452621"/>
      </x:bottom>
      <x:diagonal/>
    </x:border>
    <x:border>
      <x:left style="hair">
        <x:color indexed="64"/>
      </x:left>
      <x:right style="thin">
        <x:color indexed="64"/>
      </x:right>
      <x:top style="thin">
        <x:color theme="0" tint="-0.14999847407452621"/>
      </x:top>
      <x:bottom style="hair">
        <x:color indexed="64"/>
      </x:bottom>
      <x:diagonal/>
    </x:border>
    <x:border>
      <x:left style="hair">
        <x:color indexed="64"/>
      </x:left>
      <x:right style="thin">
        <x:color indexed="64"/>
      </x:right>
      <x:top style="hair">
        <x:color indexed="64"/>
      </x:top>
      <x:bottom style="thin">
        <x:color theme="0" tint="-0.14996795556505021"/>
      </x:bottom>
      <x:diagonal/>
    </x:border>
    <x:border>
      <x:left style="hair">
        <x:color indexed="64"/>
      </x:left>
      <x:right style="thin">
        <x:color indexed="64"/>
      </x:right>
      <x:top style="double">
        <x:color indexed="64"/>
      </x:top>
      <x:bottom style="thin">
        <x:color theme="0" tint="-0.14996795556505021"/>
      </x:bottom>
      <x:diagonal/>
    </x:border>
    <x:border>
      <x:left/>
      <x:right/>
      <x:top style="double">
        <x:color auto="1"/>
      </x:top>
      <x:bottom style="thin">
        <x:color theme="0" tint="-0.14996795556505021"/>
      </x:bottom>
      <x:diagonal/>
    </x:border>
    <x:border>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x:top style="double">
        <x:color indexed="64"/>
      </x:top>
      <x:bottom/>
      <x:diagonal/>
    </x:border>
    <x:border>
      <x:left/>
      <x:right/>
      <x:top style="double">
        <x:color indexed="64"/>
      </x:top>
      <x:bottom/>
      <x:diagonal/>
    </x:border>
    <x:border>
      <x:left style="hair">
        <x:color indexed="64"/>
      </x:left>
      <x:right style="thin">
        <x:color indexed="64"/>
      </x:right>
      <x:top style="thin">
        <x:color indexed="64"/>
      </x:top>
      <x:bottom/>
      <x:diagonal/>
    </x:border>
    <x:border>
      <x:left/>
      <x:right style="thin">
        <x:color indexed="64"/>
      </x:right>
      <x:top style="double">
        <x:color indexed="64"/>
      </x:top>
      <x:bottom/>
      <x:diagonal/>
    </x:border>
    <x:border>
      <x:left style="thin">
        <x:color indexed="64"/>
      </x:left>
      <x:right style="hair">
        <x:color indexed="64"/>
      </x:right>
      <x:top style="thin">
        <x:color theme="0" tint="-0.14996795556505021"/>
      </x:top>
      <x:bottom style="hair">
        <x:color indexed="64"/>
      </x:bottom>
      <x:diagonal/>
    </x:border>
    <x:border>
      <x:left/>
      <x:right style="hair">
        <x:color indexed="64"/>
      </x:right>
      <x:top style="thin">
        <x:color theme="0" tint="-0.14996795556505021"/>
      </x:top>
      <x:bottom style="hair">
        <x:color indexed="64"/>
      </x:bottom>
      <x:diagonal/>
    </x:border>
    <x:border>
      <x:left style="hair">
        <x:color indexed="64"/>
      </x:left>
      <x:right/>
      <x:top style="double">
        <x:color indexed="64"/>
      </x:top>
      <x:bottom/>
      <x:diagonal/>
    </x:border>
    <x:border>
      <x:left/>
      <x:right style="thin">
        <x:color indexed="64"/>
      </x:right>
      <x:top style="medium">
        <x:color indexed="64"/>
      </x:top>
      <x:bottom style="thin">
        <x:color indexed="64"/>
      </x:bottom>
      <x:diagonal/>
    </x:border>
    <x:border>
      <x:left style="thin">
        <x:color indexed="64"/>
      </x:left>
      <x:right/>
      <x:top style="hair">
        <x:color auto="1"/>
      </x:top>
      <x:bottom/>
      <x:diagonal/>
    </x:border>
    <x:border>
      <x:left/>
      <x:right style="thin">
        <x:color indexed="64"/>
      </x:right>
      <x:top style="medium">
        <x:color auto="1"/>
      </x:top>
      <x:bottom style="medium">
        <x:color auto="1"/>
      </x:bottom>
      <x:diagonal/>
    </x:border>
    <x:border>
      <x:left style="thin">
        <x:color indexed="64"/>
      </x:left>
      <x:right/>
      <x:top style="medium">
        <x:color auto="1"/>
      </x:top>
      <x:bottom style="medium">
        <x:color auto="1"/>
      </x:bottom>
      <x:diagonal/>
    </x:border>
    <x:border>
      <x:left/>
      <x:right style="thin">
        <x:color indexed="64"/>
      </x:right>
      <x:top/>
      <x:bottom style="double">
        <x:color indexed="64"/>
      </x:bottom>
      <x:diagonal/>
    </x:border>
    <x:border>
      <x:left/>
      <x:right style="thin">
        <x:color indexed="64"/>
      </x:right>
      <x:top style="hair">
        <x:color indexed="64"/>
      </x:top>
      <x:bottom style="thin">
        <x:color theme="0" tint="-0.14999847407452621"/>
      </x:bottom>
      <x:diagonal/>
    </x:border>
    <x:border>
      <x:left style="thin">
        <x:color indexed="64"/>
      </x:left>
      <x:right/>
      <x:top style="thin">
        <x:color theme="0" tint="-0.14999847407452621"/>
      </x:top>
      <x:bottom style="hair">
        <x:color indexed="64"/>
      </x:bottom>
      <x:diagonal/>
    </x:border>
    <x:border>
      <x:left/>
      <x:right style="thin">
        <x:color indexed="64"/>
      </x:right>
      <x:top style="thin">
        <x:color theme="0" tint="-0.14999847407452621"/>
      </x:top>
      <x:bottom style="hair">
        <x:color indexed="64"/>
      </x:bottom>
      <x:diagonal/>
    </x:border>
    <x:border>
      <x:left style="thin">
        <x:color indexed="64"/>
      </x:left>
      <x:right/>
      <x:top/>
      <x:bottom style="thin">
        <x:color theme="0" tint="-0.14999847407452621"/>
      </x:bottom>
      <x:diagonal/>
    </x:border>
  </x:borders>
  <x:cellStyleXfs count="59">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0" fontId="4" fillId="0" borderId="0"/>
    <x:xf numFmtId="170" fontId="2" fillId="0" borderId="0"/>
    <x:xf numFmtId="0" fontId="1" fillId="0" borderId="0"/>
    <x:xf numFmtId="0" fontId="4" fillId="0" borderId="0"/>
    <x:xf numFmtId="0" fontId="31" fillId="0" borderId="0"/>
    <x:xf numFmtId="0" fontId="2" fillId="0" borderId="0"/>
    <x:xf numFmtId="0" fontId="2" fillId="0" borderId="0"/>
    <x:xf numFmtId="0" fontId="34" fillId="0" borderId="0" applyNumberFormat="0" applyFill="0" applyBorder="0" applyAlignment="0" applyProtection="0"/>
    <x:xf numFmtId="0" fontId="47" fillId="0" borderId="0">
      <x:alignment vertical="center"/>
    </x:xf>
    <x:xf numFmtId="0" fontId="48" fillId="0" borderId="0">
      <x:alignment vertical="center"/>
    </x:xf>
    <x:xf numFmtId="0" fontId="49" fillId="0" borderId="0">
      <x:alignment vertical="center"/>
    </x:xf>
    <x:xf numFmtId="0" fontId="4" fillId="0" borderId="0"/>
    <x:xf numFmtId="0" fontId="50" fillId="0" borderId="0">
      <x:alignment vertical="center" wrapText="1"/>
    </x:xf>
    <x:xf numFmtId="0" fontId="4" fillId="0" borderId="0"/>
    <x:xf numFmtId="0" fontId="4" fillId="0" borderId="0"/>
  </x:cellStyleXfs>
  <x:cellXfs count="483">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ill="1"/>
    <x:xf numFmtId="0" fontId="5" fillId="24" borderId="0" xfId="37" applyFill="1" applyAlignment="1">
      <x:alignment horizontal="right"/>
    </x:xf>
    <x:xf numFmtId="0" fontId="6" fillId="23" borderId="0" xfId="0" applyFont="1" applyFill="1" applyAlignment="1">
      <x:alignment horizontal="right"/>
    </x:xf>
    <x:xf numFmtId="0" fontId="6" fillId="25" borderId="0" xfId="0" applyFont="1" applyFill="1"/>
    <x:xf numFmtId="0" fontId="6" fillId="25" borderId="0" xfId="0" applyFont="1" applyFill="1" applyAlignment="1">
      <x:alignment vertical="top"/>
    </x:xf>
    <x:xf numFmtId="0" fontId="5" fillId="0" borderId="0" xfId="37" applyAlignment="1">
      <x:alignment horizontal="right"/>
    </x:xf>
    <x:xf numFmtId="49" fontId="5" fillId="0" borderId="0" xfId="37" applyNumberForma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39" fillId="0" borderId="0" xfId="0" applyFont="1" applyAlignment="1">
      <x:alignment vertical="center"/>
    </x:xf>
    <x:xf numFmtId="0" fontId="33" fillId="0" borderId="0" xfId="0" applyFont="1"/>
    <x:xf numFmtId="0" fontId="40" fillId="0" borderId="0" xfId="0" applyFont="1" applyAlignment="1">
      <x:alignment vertical="center"/>
    </x:xf>
    <x:xf numFmtId="0" fontId="37" fillId="0" borderId="0" xfId="0" applyFont="1" applyAlignment="1">
      <x:alignment wrapText="1"/>
    </x:xf>
    <x:xf numFmtId="0" fontId="37" fillId="0" borderId="0" xfId="0" applyFont="1"/>
    <x:xf numFmtId="0" fontId="29" fillId="0" borderId="0" xfId="0" applyFont="1"/>
    <x:xf numFmtId="0" fontId="28" fillId="0" borderId="0" xfId="0" applyFont="1"/>
    <x:xf numFmtId="0" fontId="27" fillId="0" borderId="0" xfId="0" applyFont="1" applyAlignment="1">
      <x:alignment wrapText="1"/>
    </x:xf>
    <x:xf numFmtId="0" fontId="29" fillId="0" borderId="0" xfId="0" applyFont="1" applyAlignment="1">
      <x:alignment horizontal="right"/>
    </x:xf>
    <x:xf numFmtId="3" fontId="29" fillId="0" borderId="0" xfId="0" applyNumberFormat="1" applyFont="1"/>
    <x:xf numFmtId="0" fontId="28" fillId="34" borderId="0" xfId="0" applyFont="1" applyFill="1"/>
    <x:xf numFmtId="0" fontId="28" fillId="0" borderId="0" xfId="0" applyFont="1" applyAlignment="1">
      <x:alignment horizontal="right"/>
    </x:xf>
    <x:xf numFmtId="0" fontId="29" fillId="35" borderId="0" xfId="0" applyFont="1" applyFill="1" applyAlignment="1">
      <x:alignment horizontal="center"/>
    </x:xf>
    <x:xf numFmtId="3" fontId="29" fillId="0" borderId="0" xfId="0" applyNumberFormat="1" applyFont="1" applyAlignment="1">
      <x:alignment vertical="center"/>
    </x:xf>
    <x:xf numFmtId="0" fontId="29" fillId="34" borderId="0" xfId="0" applyFont="1" applyFill="1" applyAlignment="1">
      <x:alignment horizontal="center" vertical="center"/>
    </x:xf>
    <x:xf numFmtId="3" fontId="29" fillId="0" borderId="0" xfId="0" applyNumberFormat="1" applyFont="1" applyAlignment="1">
      <x:alignment horizontal="right"/>
    </x:xf>
    <x:xf numFmtId="0" fontId="29" fillId="0" borderId="0" xfId="0" applyFont="1" applyAlignment="1">
      <x:alignment horizontal="center"/>
    </x:xf>
    <x:xf numFmtId="3" fontId="28" fillId="0" borderId="0" xfId="0" applyNumberFormat="1" applyFont="1" applyAlignment="1">
      <x:alignment horizontal="right"/>
    </x:xf>
    <x:xf numFmtId="3" fontId="29" fillId="34" borderId="0" xfId="0" applyNumberFormat="1" applyFont="1" applyFill="1" applyAlignment="1">
      <x:alignment horizontal="center"/>
    </x:xf>
    <x:xf numFmtId="3" fontId="29" fillId="0" borderId="0" xfId="0" applyNumberFormat="1" applyFont="1" applyAlignment="1">
      <x:alignment horizontal="center"/>
    </x:xf>
    <x:xf numFmtId="15" fontId="29" fillId="0" borderId="0" xfId="0" applyNumberFormat="1" applyFont="1" applyAlignment="1">
      <x:alignment horizontal="right"/>
    </x:xf>
    <x:xf numFmtId="0" fontId="29" fillId="0" borderId="0" xfId="0" applyFont="1" applyAlignment="1">
      <x:alignment wrapText="1"/>
    </x:xf>
    <x:xf numFmtId="0" fontId="29" fillId="34" borderId="0" xfId="0" applyFont="1" applyFill="1" applyAlignment="1">
      <x:alignment horizontal="center"/>
    </x:xf>
    <x:xf numFmtId="0" fontId="29" fillId="35" borderId="0" xfId="0" applyFont="1" applyFill="1" applyAlignment="1">
      <x:alignment horizontal="center" vertical="center"/>
    </x:xf>
    <x:xf numFmtId="0" fontId="29" fillId="35" borderId="0" xfId="0" applyFont="1" applyFill="1" applyAlignment="1">
      <x:alignment horizontal="right" vertical="center"/>
    </x:xf>
    <x:xf numFmtId="0" fontId="29" fillId="0" borderId="0" xfId="49" applyFont="1"/>
    <x:xf numFmtId="0" fontId="29" fillId="35" borderId="0" xfId="50" applyFont="1" applyFill="1" applyAlignment="1">
      <x:alignment horizontal="center" vertical="center" wrapText="1"/>
    </x:xf>
    <x:xf numFmtId="0" fontId="29" fillId="0" borderId="17" xfId="0" applyFont="1" applyBorder="1"/>
    <x:xf numFmtId="3" fontId="29" fillId="0" borderId="0" xfId="44" applyNumberFormat="1" applyFont="1" applyAlignment="1">
      <x:alignment vertical="center"/>
    </x:xf>
    <x:xf numFmtId="0" fontId="29" fillId="34" borderId="0" xfId="0" applyFont="1" applyFill="1" applyAlignment="1">
      <x:alignment horizontal="right"/>
    </x:xf>
    <x:xf numFmtId="165" fontId="29" fillId="0" borderId="0" xfId="0" applyNumberFormat="1" applyFont="1"/>
    <x:xf numFmtId="166" fontId="29" fillId="0" borderId="0" xfId="0" applyNumberFormat="1" applyFont="1"/>
    <x:xf numFmtId="171" fontId="29" fillId="0" borderId="0" xfId="0" quotePrefix="1" applyNumberFormat="1" applyFont="1" applyAlignment="1">
      <x:alignment horizontal="right"/>
    </x:xf>
    <x:xf numFmtId="2" fontId="29" fillId="0" borderId="0" xfId="0" quotePrefix="1" applyNumberFormat="1" applyFont="1" applyAlignment="1">
      <x:alignment horizontal="left"/>
    </x:xf>
    <x:xf numFmtId="171" fontId="29" fillId="0" borderId="0" xfId="0" applyNumberFormat="1" applyFont="1"/>
    <x:xf numFmtId="4" fontId="28" fillId="0" borderId="0" xfId="0" applyNumberFormat="1" applyFont="1" applyAlignment="1">
      <x:alignment horizontal="right"/>
    </x:xf>
    <x:xf numFmtId="4" fontId="28" fillId="0" borderId="0" xfId="0" applyNumberFormat="1" applyFont="1" applyAlignment="1">
      <x:alignment horizontal="left"/>
    </x:xf>
    <x:xf numFmtId="4" fontId="29" fillId="0" borderId="0" xfId="0" applyNumberFormat="1" applyFont="1" applyAlignment="1">
      <x:alignment horizontal="left"/>
    </x:xf>
    <x:xf numFmtId="2" fontId="29" fillId="0" borderId="0" xfId="0" applyNumberFormat="1" applyFont="1" applyAlignment="1">
      <x:alignment horizontal="left"/>
    </x:xf>
    <x:xf numFmtId="169" fontId="29" fillId="0" borderId="0" xfId="0" applyNumberFormat="1" applyFont="1" applyAlignment="1">
      <x:alignment horizontal="right"/>
    </x:xf>
    <x:xf numFmtId="0" fontId="29" fillId="37" borderId="0" xfId="0" applyFont="1" applyFill="1"/>
    <x:xf numFmtId="49" fontId="29" fillId="0" borderId="0" xfId="0" applyNumberFormat="1" applyFont="1"/>
    <x:xf numFmtId="3" fontId="28" fillId="0" borderId="0" xfId="0" applyNumberFormat="1" applyFont="1" applyAlignment="1">
      <x:alignment horizontal="right" vertical="center"/>
    </x:xf>
    <x:xf numFmtId="0" fontId="36" fillId="0" borderId="0" xfId="51" applyFont="1" applyAlignment="1" applyProtection="1"/>
    <x:xf numFmtId="0" fontId="4" fillId="0" borderId="0" xfId="0" applyFont="1"/>
    <x:xf numFmtId="0" fontId="29" fillId="0" borderId="0" xfId="0" applyFont="1" applyAlignment="1">
      <x:alignment horizontal="right" wrapText="1"/>
    </x:xf>
    <x:xf numFmtId="0" fontId="32" fillId="0" borderId="0" xfId="0" applyFont="1" applyAlignment="1">
      <x:alignment horizontal="left"/>
    </x:xf>
    <x:xf numFmtId="3" fontId="29" fillId="0" borderId="0" xfId="0" applyNumberFormat="1" applyFont="1" applyAlignment="1">
      <x:alignment horizontal="right" vertical="center"/>
    </x:xf>
    <x:xf numFmtId="0" fontId="42" fillId="39" borderId="0" xfId="0" applyFont="1" applyFill="1"/>
    <x:xf numFmtId="3" fontId="29" fillId="39" borderId="0" xfId="0" applyNumberFormat="1" applyFont="1" applyFill="1"/>
    <x:xf numFmtId="0" fontId="29" fillId="39" borderId="0" xfId="0" applyFont="1" applyFill="1"/>
    <x:xf numFmtId="0" fontId="27" fillId="0" borderId="17" xfId="0" applyFont="1" applyBorder="1"/>
    <x:xf numFmtId="0" fontId="43" fillId="36" borderId="0" xfId="0" applyFont="1" applyFill="1"/>
    <x:xf numFmtId="3" fontId="29" fillId="36" borderId="0" xfId="0" applyNumberFormat="1" applyFont="1" applyFill="1"/>
    <x:xf numFmtId="0" fontId="45" fillId="34" borderId="0" xfId="0" applyFont="1" applyFill="1" applyAlignment="1">
      <x:alignment horizontal="center" vertical="center"/>
    </x:xf>
    <x:xf numFmtId="0" fontId="43" fillId="0" borderId="0" xfId="0" applyFont="1"/>
    <x:xf numFmtId="0" fontId="4" fillId="40" borderId="0" xfId="0" applyFont="1" applyFill="1" applyAlignment="1">
      <x:alignment horizontal="left" vertical="top" wrapText="1"/>
    </x:xf>
    <x:xf numFmtId="0" fontId="47" fillId="0" borderId="0" xfId="52">
      <x:alignment vertical="center"/>
    </x:xf>
    <x:xf numFmtId="0" fontId="48" fillId="0" borderId="0" xfId="53">
      <x:alignment vertical="center"/>
    </x:xf>
    <x:xf numFmtId="0" fontId="49" fillId="0" borderId="0" xfId="54">
      <x:alignment vertical="center"/>
    </x:xf>
    <x:xf numFmtId="0" fontId="37" fillId="0" borderId="0" xfId="0" applyFont="1" applyAlignment="1">
      <x:alignment vertical="top" wrapText="1"/>
    </x:xf>
    <x:xf numFmtId="0" fontId="46" fillId="0" borderId="0" xfId="51" applyFont="1" applyAlignment="1" applyProtection="1">
      <x:alignment vertical="top"/>
    </x:xf>
    <x:xf numFmtId="0" fontId="50" fillId="0" borderId="0" xfId="56" applyAlignment="1">
      <x:alignment vertical="top" wrapText="1"/>
    </x:xf>
    <x:xf numFmtId="0" fontId="0" fillId="41" borderId="0" xfId="0" applyFill="1" applyAlignment="1">
      <x:alignment vertical="top"/>
    </x:xf>
    <x:xf numFmtId="0" fontId="0" fillId="0" borderId="0" xfId="0" applyAlignment="1">
      <x:alignment vertical="top"/>
    </x:xf>
    <x:xf numFmtId="0" fontId="36" fillId="0" borderId="0" xfId="51" applyFont="1" applyAlignment="1" applyProtection="1">
      <x:alignment vertical="top"/>
    </x:xf>
    <x:xf numFmtId="0" fontId="4" fillId="0" borderId="0" xfId="0" applyFont="1" applyAlignment="1">
      <x:alignment vertical="top"/>
    </x:xf>
    <x:xf numFmtId="0" fontId="37" fillId="0" borderId="0" xfId="0" applyFont="1" applyAlignment="1">
      <x:alignment horizontal="right" vertical="top"/>
    </x:xf>
    <x:xf numFmtId="0" fontId="35" fillId="0" borderId="0" xfId="0" applyFont="1" applyAlignment="1">
      <x:alignment vertical="top"/>
    </x:xf>
    <x:xf numFmtId="0" fontId="38" fillId="0" borderId="0" xfId="51" applyFont="1" applyAlignment="1" applyProtection="1">
      <x:alignment vertical="top"/>
    </x:xf>
    <x:xf numFmtId="0" fontId="27" fillId="0" borderId="13" xfId="0" applyFont="1" applyBorder="1" applyAlignment="1">
      <x:alignment horizontal="left" vertical="center"/>
    </x:xf>
    <x:xf numFmtId="0" fontId="37" fillId="0" borderId="0" xfId="0" applyFont="1" applyAlignment="1">
      <x:alignment vertical="center"/>
    </x:xf>
    <x:xf numFmtId="0" fontId="29" fillId="0" borderId="0" xfId="0" applyFont="1" applyAlignment="1">
      <x:alignment vertical="center"/>
    </x:xf>
    <x:xf numFmtId="0" fontId="28" fillId="0" borderId="0" xfId="0" applyFont="1" applyAlignment="1">
      <x:alignment vertical="center"/>
    </x:xf>
    <x:xf numFmtId="3" fontId="29" fillId="0" borderId="0" xfId="0" applyNumberFormat="1" applyFont="1" applyAlignment="1">
      <x:alignment vertical="center" wrapText="1"/>
    </x:xf>
    <x:xf numFmtId="3" fontId="37" fillId="0" borderId="0" xfId="0" applyNumberFormat="1" applyFont="1" applyAlignment="1">
      <x:alignment horizontal="right" vertical="center"/>
    </x:xf>
    <x:xf numFmtId="0" fontId="37" fillId="0" borderId="0" xfId="51" applyFont="1" applyFill="1" applyBorder="1" applyAlignment="1" applyProtection="1">
      <x:alignment horizontal="left" vertical="center"/>
    </x:xf>
    <x:xf numFmtId="0" fontId="37" fillId="0" borderId="0" xfId="0" applyFont="1" applyAlignment="1">
      <x:alignment horizontal="left" vertical="center"/>
    </x:xf>
    <x:xf numFmtId="0" fontId="37" fillId="0" borderId="11" xfId="0" applyFont="1" applyBorder="1" applyAlignment="1">
      <x:alignment vertical="center"/>
    </x:xf>
    <x:xf numFmtId="3" fontId="37" fillId="0" borderId="11" xfId="0" applyNumberFormat="1" applyFont="1" applyBorder="1" applyAlignment="1">
      <x:alignment horizontal="right" vertical="center"/>
    </x:xf>
    <x:xf numFmtId="0" fontId="32" fillId="0" borderId="0" xfId="0" applyFont="1" applyAlignment="1">
      <x:alignment vertical="center"/>
    </x:xf>
    <x:xf numFmtId="4" fontId="37" fillId="0" borderId="66" xfId="0" applyNumberFormat="1" applyFont="1" applyBorder="1" applyAlignment="1">
      <x:alignment vertical="center"/>
    </x:xf>
    <x:xf numFmtId="4" fontId="37" fillId="0" borderId="13" xfId="0" applyNumberFormat="1" applyFont="1" applyBorder="1" applyAlignment="1">
      <x:alignment vertical="center"/>
    </x:xf>
    <x:xf numFmtId="3" fontId="37" fillId="0" borderId="13" xfId="0" applyNumberFormat="1" applyFont="1" applyBorder="1" applyAlignment="1">
      <x:alignment vertical="center"/>
    </x:xf>
    <x:xf numFmtId="0" fontId="48" fillId="0" borderId="0" xfId="53" applyAlignment="1"/>
    <x:xf numFmtId="4" fontId="37" fillId="38" borderId="86" xfId="0" applyNumberFormat="1" applyFont="1" applyFill="1" applyBorder="1" applyAlignment="1">
      <x:alignment horizontal="right"/>
    </x:xf>
    <x:xf numFmtId="4" fontId="37" fillId="38" borderId="87" xfId="0" applyNumberFormat="1" applyFont="1" applyFill="1" applyBorder="1" applyAlignment="1">
      <x:alignment horizontal="right"/>
    </x:xf>
    <x:xf numFmtId="4" fontId="37" fillId="38" borderId="40" xfId="0" applyNumberFormat="1" applyFont="1" applyFill="1" applyBorder="1" applyAlignment="1">
      <x:alignment horizontal="right"/>
    </x:xf>
    <x:xf numFmtId="4" fontId="37" fillId="38" borderId="18" xfId="0" applyNumberFormat="1" applyFont="1" applyFill="1" applyBorder="1" applyAlignment="1">
      <x:alignment horizontal="right"/>
    </x:xf>
    <x:xf numFmtId="4" fontId="37" fillId="38" borderId="33" xfId="0" applyNumberFormat="1" applyFont="1" applyFill="1" applyBorder="1" applyAlignment="1">
      <x:alignment horizontal="right"/>
    </x:xf>
    <x:xf numFmtId="4" fontId="37" fillId="38" borderId="11" xfId="0" applyNumberFormat="1" applyFont="1" applyFill="1" applyBorder="1" applyAlignment="1">
      <x:alignment horizontal="right"/>
    </x:xf>
    <x:xf numFmtId="0" fontId="37" fillId="0" borderId="0" xfId="49" applyFont="1" applyAlignment="1">
      <x:alignment vertical="center"/>
    </x:xf>
    <x:xf numFmtId="4" fontId="37" fillId="0" borderId="42" xfId="49" applyNumberFormat="1" applyFont="1" applyBorder="1" applyAlignment="1">
      <x:alignment vertical="center"/>
    </x:xf>
    <x:xf numFmtId="4" fontId="37" fillId="0" borderId="72" xfId="49" applyNumberFormat="1" applyFont="1" applyBorder="1" applyAlignment="1">
      <x:alignment vertical="center"/>
    </x:xf>
    <x:xf numFmtId="4" fontId="37" fillId="0" borderId="36" xfId="49" applyNumberFormat="1" applyFont="1" applyBorder="1" applyAlignment="1">
      <x:alignment vertical="center"/>
    </x:xf>
    <x:xf numFmtId="0" fontId="37" fillId="0" borderId="11" xfId="49" applyFont="1" applyBorder="1" applyAlignment="1">
      <x:alignment vertical="center"/>
    </x:xf>
    <x:xf numFmtId="4" fontId="37" fillId="0" borderId="71" xfId="49" applyNumberFormat="1" applyFont="1" applyBorder="1" applyAlignment="1">
      <x:alignment vertical="center"/>
    </x:xf>
    <x:xf numFmtId="4" fontId="37" fillId="0" borderId="75" xfId="49" applyNumberFormat="1" applyFont="1" applyBorder="1" applyAlignment="1">
      <x:alignment vertical="center"/>
    </x:xf>
    <x:xf numFmtId="4" fontId="37" fillId="0" borderId="62" xfId="49" applyNumberFormat="1" applyFont="1" applyBorder="1" applyAlignment="1">
      <x:alignment vertical="center"/>
    </x:xf>
    <x:xf numFmtId="3" fontId="37" fillId="0" borderId="36" xfId="49" applyNumberFormat="1" applyFont="1" applyBorder="1" applyAlignment="1">
      <x:alignment vertical="center"/>
    </x:xf>
    <x:xf numFmtId="4" fontId="37" fillId="0" borderId="24" xfId="49" applyNumberFormat="1" applyFont="1" applyBorder="1" applyAlignment="1">
      <x:alignment vertical="center"/>
    </x:xf>
    <x:xf numFmtId="4" fontId="37" fillId="0" borderId="76" xfId="49" applyNumberFormat="1" applyFont="1" applyBorder="1" applyAlignment="1">
      <x:alignment vertical="center"/>
    </x:xf>
    <x:xf numFmtId="4" fontId="37" fillId="0" borderId="70" xfId="49" applyNumberFormat="1" applyFont="1" applyBorder="1" applyAlignment="1">
      <x:alignment vertical="center"/>
    </x:xf>
    <x:xf numFmtId="4" fontId="37" fillId="0" borderId="33" xfId="49" applyNumberFormat="1" applyFont="1" applyBorder="1" applyAlignment="1">
      <x:alignment vertical="center"/>
    </x:xf>
    <x:xf numFmtId="3" fontId="37" fillId="0" borderId="33" xfId="49" applyNumberFormat="1" applyFont="1" applyBorder="1" applyAlignment="1">
      <x:alignment vertical="center"/>
    </x:xf>
    <x:xf numFmtId="4" fontId="37" fillId="0" borderId="44" xfId="49" applyNumberFormat="1" applyFont="1" applyBorder="1" applyAlignment="1">
      <x:alignment vertical="center"/>
    </x:xf>
    <x:xf numFmtId="4" fontId="37" fillId="0" borderId="40" xfId="49" applyNumberFormat="1" applyFont="1" applyBorder="1" applyAlignment="1">
      <x:alignment vertical="center"/>
    </x:xf>
    <x:xf numFmtId="4" fontId="37" fillId="0" borderId="73" xfId="49" applyNumberFormat="1" applyFont="1" applyBorder="1" applyAlignment="1">
      <x:alignment vertical="center"/>
    </x:xf>
    <x:xf numFmtId="0" fontId="37" fillId="0" borderId="19" xfId="49" applyFont="1" applyBorder="1" applyAlignment="1">
      <x:alignment vertical="center"/>
    </x:xf>
    <x:xf numFmtId="4" fontId="37" fillId="0" borderId="77" xfId="49" applyNumberFormat="1" applyFont="1" applyBorder="1" applyAlignment="1">
      <x:alignment vertical="center"/>
    </x:xf>
    <x:xf numFmtId="4" fontId="37" fillId="0" borderId="34" xfId="49" applyNumberFormat="1" applyFont="1" applyBorder="1" applyAlignment="1">
      <x:alignment vertical="center"/>
    </x:xf>
    <x:xf numFmtId="3" fontId="37" fillId="0" borderId="34" xfId="49" applyNumberFormat="1" applyFont="1" applyBorder="1" applyAlignment="1">
      <x:alignment vertical="center"/>
    </x:xf>
    <x:xf numFmtId="4" fontId="37" fillId="0" borderId="46" xfId="49" applyNumberFormat="1" applyFont="1" applyBorder="1" applyAlignment="1">
      <x:alignment vertical="center"/>
    </x:xf>
    <x:xf numFmtId="4" fontId="37" fillId="0" borderId="74" xfId="49" applyNumberFormat="1" applyFont="1" applyBorder="1" applyAlignment="1">
      <x:alignment vertical="center"/>
    </x:xf>
    <x:xf numFmtId="4" fontId="37" fillId="0" borderId="37" xfId="49" applyNumberFormat="1" applyFont="1" applyBorder="1" applyAlignment="1">
      <x:alignment vertical="center"/>
    </x:xf>
    <x:xf numFmtId="3" fontId="37" fillId="0" borderId="37" xfId="49" applyNumberFormat="1" applyFont="1" applyBorder="1" applyAlignment="1">
      <x:alignment vertical="center"/>
    </x:xf>
    <x:xf numFmtId="0" fontId="32" fillId="0" borderId="27" xfId="0" applyFont="1" applyBorder="1" applyAlignment="1">
      <x:alignment horizontal="left" vertical="center" wrapText="1"/>
    </x:xf>
    <x:xf numFmtId="4" fontId="37" fillId="0" borderId="47" xfId="0" applyNumberFormat="1" applyFont="1" applyBorder="1" applyAlignment="1">
      <x:alignment vertical="center" wrapText="1"/>
    </x:xf>
    <x:xf numFmtId="4" fontId="37" fillId="0" borderId="78" xfId="0" applyNumberFormat="1" applyFont="1" applyBorder="1" applyAlignment="1">
      <x:alignment vertical="center" wrapText="1"/>
    </x:xf>
    <x:xf numFmtId="4" fontId="37" fillId="0" borderId="63" xfId="0" applyNumberFormat="1" applyFont="1" applyBorder="1" applyAlignment="1">
      <x:alignment vertical="center" wrapText="1"/>
    </x:xf>
    <x:xf numFmtId="4" fontId="37" fillId="0" borderId="38" xfId="0" applyNumberFormat="1" applyFont="1" applyBorder="1" applyAlignment="1">
      <x:alignment vertical="center" wrapText="1"/>
    </x:xf>
    <x:xf numFmtId="3" fontId="37" fillId="0" borderId="38" xfId="44" applyNumberFormat="1" applyFont="1" applyBorder="1" applyAlignment="1">
      <x:alignment vertical="center"/>
    </x:xf>
    <x:xf numFmtId="0" fontId="32" fillId="0" borderId="0" xfId="0" applyFont="1" applyAlignment="1">
      <x:alignment horizontal="left" vertical="center" wrapText="1"/>
    </x:xf>
    <x:xf numFmtId="4" fontId="37" fillId="0" borderId="46" xfId="0" applyNumberFormat="1" applyFont="1" applyBorder="1" applyAlignment="1">
      <x:alignment vertical="center" wrapText="1"/>
    </x:xf>
    <x:xf numFmtId="4" fontId="37" fillId="0" borderId="74" xfId="0" applyNumberFormat="1" applyFont="1" applyBorder="1" applyAlignment="1">
      <x:alignment vertical="center" wrapText="1"/>
    </x:xf>
    <x:xf numFmtId="4" fontId="37" fillId="0" borderId="37" xfId="0" applyNumberFormat="1" applyFont="1" applyBorder="1" applyAlignment="1">
      <x:alignment vertical="center" wrapText="1"/>
    </x:xf>
    <x:xf numFmtId="3" fontId="37" fillId="0" borderId="37" xfId="44" applyNumberFormat="1" applyFont="1" applyBorder="1" applyAlignment="1">
      <x:alignment vertical="center"/>
    </x:xf>
    <x:xf numFmtId="166" fontId="28" fillId="0" borderId="0" xfId="0" applyNumberFormat="1" applyFont="1" applyAlignment="1">
      <x:alignment vertical="center"/>
    </x:xf>
    <x:xf numFmtId="4" fontId="37" fillId="0" borderId="66" xfId="0" applyNumberFormat="1" applyFont="1" applyBorder="1" applyAlignment="1">
      <x:alignment vertical="center" wrapText="1"/>
    </x:xf>
    <x:xf numFmtId="4" fontId="37" fillId="0" borderId="84" xfId="0" applyNumberFormat="1" applyFont="1" applyBorder="1" applyAlignment="1">
      <x:alignment vertical="center" wrapText="1"/>
    </x:xf>
    <x:xf numFmtId="4" fontId="37" fillId="0" borderId="13" xfId="0" applyNumberFormat="1" applyFont="1" applyBorder="1" applyAlignment="1">
      <x:alignment vertical="center" wrapText="1"/>
    </x:xf>
    <x:xf numFmtId="3" fontId="37" fillId="0" borderId="13" xfId="0" applyNumberFormat="1" applyFont="1" applyBorder="1" applyAlignment="1">
      <x:alignment vertical="center" wrapText="1"/>
    </x:xf>
    <x:xf numFmtId="3" fontId="37" fillId="0" borderId="82" xfId="0" applyNumberFormat="1" applyFont="1" applyBorder="1" applyAlignment="1">
      <x:alignment vertical="center"/>
    </x:xf>
    <x:xf numFmtId="3" fontId="37" fillId="0" borderId="83" xfId="0" applyNumberFormat="1" applyFont="1" applyBorder="1" applyAlignment="1">
      <x:alignment vertical="center"/>
    </x:xf>
    <x:xf numFmtId="3" fontId="37" fillId="0" borderId="88" xfId="0" applyNumberFormat="1" applyFont="1" applyBorder="1" applyAlignment="1">
      <x:alignment vertical="center"/>
    </x:xf>
    <x:xf numFmtId="3" fontId="37" fillId="0" borderId="85" xfId="0" applyNumberFormat="1" applyFont="1" applyBorder="1" applyAlignment="1">
      <x:alignment vertical="center"/>
    </x:xf>
    <x:xf numFmtId="4" fontId="37" fillId="0" borderId="13" xfId="0" applyNumberFormat="1" applyFont="1" applyBorder="1" applyAlignment="1">
      <x:alignment horizontal="right" vertical="center"/>
    </x:xf>
    <x:xf numFmtId="4" fontId="37" fillId="0" borderId="65" xfId="0" applyNumberFormat="1" applyFont="1" applyBorder="1" applyAlignment="1">
      <x:alignment horizontal="right" vertical="center"/>
    </x:xf>
    <x:xf numFmtId="3" fontId="37" fillId="0" borderId="13" xfId="44" applyNumberFormat="1" applyFont="1" applyBorder="1" applyAlignment="1">
      <x:alignment horizontal="right" vertical="center"/>
    </x:xf>
    <x:xf numFmtId="166" fontId="28" fillId="0" borderId="0" xfId="51" applyNumberFormat="1" applyFont="1" applyBorder="1" applyAlignment="1" applyProtection="1">
      <x:alignment vertical="center"/>
    </x:xf>
    <x:xf numFmtId="166" fontId="28" fillId="0" borderId="0" xfId="0" applyNumberFormat="1" applyFont="1" applyAlignment="1">
      <x:alignment horizontal="right"/>
    </x:xf>
    <x:xf numFmtId="2" fontId="37" fillId="0" borderId="0" xfId="0" quotePrefix="1" applyNumberFormat="1" applyFont="1" applyAlignment="1">
      <x:alignment horizontal="left" vertical="center"/>
    </x:xf>
    <x:xf numFmtId="169" fontId="37" fillId="0" borderId="0" xfId="0" quotePrefix="1" applyNumberFormat="1" applyFont="1" applyAlignment="1">
      <x:alignment horizontal="right" vertical="center"/>
    </x:xf>
    <x:xf numFmtId="166" fontId="32" fillId="0" borderId="12" xfId="0" applyNumberFormat="1" applyFont="1" applyBorder="1" applyAlignment="1">
      <x:alignment vertical="center"/>
    </x:xf>
    <x:xf numFmtId="165" fontId="32" fillId="0" borderId="12" xfId="0" applyNumberFormat="1" applyFont="1" applyBorder="1" applyAlignment="1">
      <x:alignment horizontal="right" vertical="center"/>
    </x:xf>
    <x:xf numFmtId="171" fontId="37" fillId="0" borderId="13" xfId="0" applyNumberFormat="1" applyFont="1" applyBorder="1" applyAlignment="1">
      <x:alignment horizontal="left" vertical="center"/>
    </x:xf>
    <x:xf numFmtId="169" fontId="37" fillId="0" borderId="13" xfId="0" applyNumberFormat="1" applyFont="1" applyBorder="1" applyAlignment="1">
      <x:alignment horizontal="right" vertical="center"/>
    </x:xf>
    <x:xf numFmtId="171" fontId="37" fillId="0" borderId="0" xfId="0" applyNumberFormat="1" applyFont="1" applyAlignment="1">
      <x:alignment horizontal="left" vertical="center"/>
    </x:xf>
    <x:xf numFmtId="169" fontId="37" fillId="0" borderId="0" xfId="0" applyNumberFormat="1" applyFont="1" applyAlignment="1">
      <x:alignment horizontal="right" vertical="center"/>
    </x:xf>
    <x:xf numFmtId="171" fontId="37" fillId="0" borderId="12" xfId="0" applyNumberFormat="1" applyFont="1" applyBorder="1" applyAlignment="1">
      <x:alignment horizontal="left" vertical="center"/>
    </x:xf>
    <x:xf numFmtId="169" fontId="37" fillId="0" borderId="12" xfId="0" applyNumberFormat="1" applyFont="1" applyBorder="1" applyAlignment="1">
      <x:alignment horizontal="right" vertical="center"/>
    </x:xf>
    <x:xf numFmtId="167" fontId="37" fillId="0" borderId="13" xfId="0" applyNumberFormat="1" applyFont="1" applyBorder="1" applyAlignment="1">
      <x:alignment horizontal="left" vertical="center"/>
    </x:xf>
    <x:xf numFmtId="171" fontId="37" fillId="0" borderId="13" xfId="0" applyNumberFormat="1" applyFont="1" applyBorder="1" applyAlignment="1">
      <x:alignment horizontal="right" vertical="center"/>
    </x:xf>
    <x:xf numFmtId="0" fontId="37" fillId="0" borderId="19" xfId="0" applyFont="1" applyBorder="1" applyAlignment="1">
      <x:alignment vertical="center"/>
    </x:xf>
    <x:xf numFmtId="169" fontId="37" fillId="0" borderId="19" xfId="0" applyNumberFormat="1" applyFont="1" applyBorder="1" applyAlignment="1">
      <x:alignment horizontal="right" vertical="center"/>
    </x:xf>
    <x:xf numFmtId="2" fontId="37" fillId="0" borderId="0" xfId="0" applyNumberFormat="1" applyFont="1" applyAlignment="1">
      <x:alignment horizontal="left" vertical="center"/>
    </x:xf>
    <x:xf numFmtId="2" fontId="37" fillId="0" borderId="13" xfId="0" applyNumberFormat="1" applyFont="1" applyBorder="1" applyAlignment="1">
      <x:alignment horizontal="left" vertical="center"/>
    </x:xf>
    <x:xf numFmtId="0" fontId="50" fillId="0" borderId="0" xfId="56">
      <x:alignment vertical="center" wrapText="1"/>
    </x:xf>
    <x:xf numFmtId="0" fontId="27" fillId="0" borderId="0" xfId="0" applyFont="1" applyAlignment="1">
      <x:alignment horizontal="left" vertical="center"/>
    </x:xf>
    <x:xf numFmtId="0" fontId="32" fillId="0" borderId="81" xfId="0" applyFont="1" applyBorder="1" applyAlignment="1">
      <x:alignment horizontal="right" wrapText="1"/>
    </x:xf>
    <x:xf numFmtId="3" fontId="32" fillId="0" borderId="81" xfId="0" applyNumberFormat="1" applyFont="1" applyBorder="1" applyAlignment="1">
      <x:alignment horizontal="right"/>
    </x:xf>
    <x:xf numFmtId="0" fontId="37" fillId="0" borderId="16" xfId="0" applyFont="1" applyBorder="1" applyAlignment="1">
      <x:alignment horizontal="left" vertical="center"/>
    </x:xf>
    <x:xf numFmtId="0" fontId="37" fillId="0" borderId="0" xfId="0" applyFont="1" applyAlignment="1">
      <x:alignment vertical="center" wrapText="1"/>
    </x:xf>
    <x:xf numFmtId="0" fontId="4" fillId="0" borderId="0" xfId="0" applyFont="1" applyAlignment="1">
      <x:alignment vertical="center"/>
    </x:xf>
    <x:xf numFmtId="0" fontId="37" fillId="0" borderId="12" xfId="0" applyFont="1" applyBorder="1" applyAlignment="1">
      <x:alignment horizontal="right" vertical="center" wrapText="1"/>
    </x:xf>
    <x:xf numFmtId="0" fontId="37" fillId="0" borderId="12" xfId="0" applyFont="1" applyBorder="1" applyAlignment="1">
      <x:alignment vertical="center" wrapText="1"/>
    </x:xf>
    <x:xf numFmtId="0" fontId="37" fillId="0" borderId="25" xfId="0" applyFont="1" applyBorder="1" applyAlignment="1">
      <x:alignment horizontal="right" vertical="center" wrapText="1"/>
    </x:xf>
    <x:xf numFmtId="0" fontId="32" fillId="0" borderId="12" xfId="0" applyFont="1" applyBorder="1" applyAlignment="1">
      <x:alignment vertical="center" wrapText="1"/>
    </x:xf>
    <x:xf numFmtId="0" fontId="51" fillId="0" borderId="10" xfId="0" applyFont="1" applyBorder="1" applyAlignment="1">
      <x:alignment vertical="center" wrapText="1"/>
    </x:xf>
    <x:xf numFmtId="0" fontId="51" fillId="0" borderId="12" xfId="0" applyFont="1" applyBorder="1" applyAlignment="1">
      <x:alignment horizontal="right" vertical="center" wrapText="1"/>
    </x:xf>
    <x:xf numFmtId="0" fontId="51" fillId="0" borderId="81" xfId="0" applyFont="1" applyBorder="1" applyAlignment="1">
      <x:alignment horizontal="right" vertical="center" wrapText="1"/>
    </x:xf>
    <x:xf numFmtId="0" fontId="37" fillId="0" borderId="14" xfId="0" applyFont="1" applyBorder="1" applyAlignment="1">
      <x:alignment horizontal="right" vertical="center" wrapText="1"/>
    </x:xf>
    <x:xf numFmtId="0" fontId="37" fillId="0" borderId="23" xfId="0" applyFont="1" applyBorder="1" applyAlignment="1">
      <x:alignment horizontal="right" vertical="center" wrapText="1"/>
    </x:xf>
    <x:xf numFmtId="0" fontId="37" fillId="0" borderId="12" xfId="0" applyFont="1" applyBorder="1" applyAlignment="1">
      <x:alignment horizontal="left" vertical="center"/>
    </x:xf>
    <x:xf numFmtId="0" fontId="37" fillId="0" borderId="12" xfId="0" applyFont="1" applyBorder="1" applyAlignment="1">
      <x:alignment horizontal="left" vertical="center" wrapText="1"/>
    </x:xf>
    <x:xf numFmtId="170" fontId="37" fillId="0" borderId="25" xfId="45" applyFont="1" applyBorder="1" applyAlignment="1">
      <x:alignment horizontal="right" vertical="center" wrapText="1"/>
    </x:xf>
    <x:xf numFmtId="170" fontId="37" fillId="0" borderId="12" xfId="45" applyFont="1" applyBorder="1" applyAlignment="1">
      <x:alignment horizontal="right" vertical="center" wrapText="1"/>
    </x:xf>
    <x:xf numFmtId="166" fontId="32" fillId="0" borderId="0" xfId="0" applyNumberFormat="1" applyFont="1" applyAlignment="1">
      <x:alignment horizontal="right" vertical="center" wrapText="1"/>
    </x:xf>
    <x:xf numFmtId="0" fontId="37" fillId="0" borderId="26" xfId="49" applyFont="1" applyBorder="1" applyAlignment="1">
      <x:alignment horizontal="left" vertical="center"/>
    </x:xf>
    <x:xf numFmtId="0" fontId="37" fillId="0" borderId="13" xfId="0" applyFont="1" applyBorder="1" applyAlignment="1">
      <x:alignment horizontal="left" vertical="center"/>
    </x:xf>
    <x:xf numFmtId="0" fontId="37" fillId="0" borderId="26" xfId="0" applyFont="1" applyBorder="1" applyAlignment="1">
      <x:alignment horizontal="left" vertical="center"/>
    </x:xf>
    <x:xf numFmtId="0" fontId="32" fillId="0" borderId="83" xfId="0" applyFont="1" applyBorder="1" applyAlignment="1">
      <x:alignment horizontal="left" vertical="center"/>
    </x:xf>
    <x:xf numFmtId="172" fontId="37" fillId="0" borderId="13" xfId="0" applyNumberFormat="1" applyFont="1" applyBorder="1" applyAlignment="1">
      <x:alignment horizontal="right" vertical="center"/>
    </x:xf>
    <x:xf numFmtId="0" fontId="37" fillId="0" borderId="12" xfId="0" applyFont="1" applyBorder="1" applyAlignment="1">
      <x:alignment vertical="center"/>
    </x:xf>
    <x:xf numFmtId="3" fontId="37" fillId="0" borderId="66" xfId="0" applyNumberFormat="1" applyFont="1" applyBorder="1" applyAlignment="1">
      <x:alignment horizontal="right" vertical="center" wrapText="1"/>
    </x:xf>
    <x:xf numFmtId="3" fontId="37" fillId="0" borderId="67" xfId="0" applyNumberFormat="1" applyFont="1" applyBorder="1" applyAlignment="1">
      <x:alignment horizontal="right" vertical="center" wrapText="1"/>
    </x:xf>
    <x:xf numFmtId="3" fontId="37" fillId="0" borderId="13" xfId="0" applyNumberFormat="1" applyFont="1" applyBorder="1" applyAlignment="1">
      <x:alignment horizontal="right" vertical="center" wrapText="1"/>
    </x:xf>
    <x:xf numFmtId="3" fontId="37" fillId="0" borderId="65" xfId="0" applyNumberFormat="1" applyFont="1" applyBorder="1" applyAlignment="1">
      <x:alignment horizontal="right" vertical="center" wrapText="1"/>
    </x:xf>
    <x:xf numFmtId="3" fontId="37" fillId="0" borderId="46" xfId="0" applyNumberFormat="1" applyFont="1" applyBorder="1" applyAlignment="1">
      <x:alignment horizontal="right" vertical="center" wrapText="1"/>
    </x:xf>
    <x:xf numFmtId="3" fontId="37" fillId="0" borderId="68" xfId="0" applyNumberFormat="1" applyFont="1" applyBorder="1" applyAlignment="1">
      <x:alignment horizontal="right" vertical="center" wrapText="1"/>
    </x:xf>
    <x:xf numFmtId="3" fontId="37" fillId="38" borderId="37" xfId="0" applyNumberFormat="1" applyFont="1" applyFill="1" applyBorder="1" applyAlignment="1">
      <x:alignment horizontal="right" vertical="center" wrapText="1"/>
    </x:xf>
    <x:xf numFmtId="3" fontId="37" fillId="38" borderId="45" xfId="0" applyNumberFormat="1" applyFont="1" applyFill="1" applyBorder="1" applyAlignment="1">
      <x:alignment horizontal="right" vertical="center" wrapText="1"/>
    </x:xf>
    <x:xf numFmtId="3" fontId="37" fillId="0" borderId="37" xfId="0" applyNumberFormat="1" applyFont="1" applyBorder="1" applyAlignment="1">
      <x:alignment horizontal="right" vertical="center" wrapText="1"/>
    </x:xf>
    <x:xf numFmtId="0" fontId="37" fillId="0" borderId="13" xfId="0" applyFont="1" applyBorder="1" applyAlignment="1">
      <x:alignment vertical="center"/>
    </x:xf>
    <x:xf numFmtId="4" fontId="37" fillId="0" borderId="42" xfId="0" applyNumberFormat="1" applyFont="1" applyBorder="1" applyAlignment="1">
      <x:alignment vertical="center"/>
    </x:xf>
    <x:xf numFmtId="4" fontId="37" fillId="0" borderId="36" xfId="0" applyNumberFormat="1" applyFont="1" applyBorder="1" applyAlignment="1">
      <x:alignment horizontal="right" vertical="center"/>
    </x:xf>
    <x:xf numFmtId="4" fontId="37" fillId="0" borderId="41" xfId="0" applyNumberFormat="1" applyFont="1" applyBorder="1" applyAlignment="1">
      <x:alignment horizontal="right" vertical="center"/>
    </x:xf>
    <x:xf numFmtId="3" fontId="37" fillId="38" borderId="36" xfId="44" applyNumberFormat="1" applyFont="1" applyFill="1" applyBorder="1" applyAlignment="1">
      <x:alignment horizontal="right" vertical="center"/>
    </x:xf>
    <x:xf numFmtId="4" fontId="37" fillId="38" borderId="34" xfId="44" applyNumberFormat="1" applyFont="1" applyFill="1" applyBorder="1" applyAlignment="1">
      <x:alignment horizontal="right" vertical="center"/>
    </x:xf>
    <x:xf numFmtId="0" fontId="37" fillId="0" borderId="11" xfId="0" applyFont="1" applyBorder="1" applyAlignment="1">
      <x:alignment horizontal="left" vertical="center"/>
    </x:xf>
    <x:xf numFmtId="4" fontId="37" fillId="0" borderId="40" xfId="0" applyNumberFormat="1" applyFont="1" applyBorder="1" applyAlignment="1">
      <x:alignment vertical="center"/>
    </x:xf>
    <x:xf numFmtId="4" fontId="37" fillId="38" borderId="33" xfId="0" applyNumberFormat="1" applyFont="1" applyFill="1" applyBorder="1" applyAlignment="1">
      <x:alignment horizontal="right" vertical="center"/>
    </x:xf>
    <x:xf numFmtId="4" fontId="37" fillId="0" borderId="33" xfId="0" applyNumberFormat="1" applyFont="1" applyBorder="1" applyAlignment="1">
      <x:alignment horizontal="right" vertical="center"/>
    </x:xf>
    <x:xf numFmtId="4" fontId="37" fillId="0" borderId="39" xfId="0" applyNumberFormat="1" applyFont="1" applyBorder="1" applyAlignment="1">
      <x:alignment horizontal="right" vertical="center"/>
    </x:xf>
    <x:xf numFmtId="3" fontId="37" fillId="38" borderId="33" xfId="44" applyNumberFormat="1" applyFont="1" applyFill="1" applyBorder="1" applyAlignment="1">
      <x:alignment horizontal="right" vertical="center"/>
    </x:xf>
    <x:xf numFmtId="4" fontId="37" fillId="38" borderId="33" xfId="44" applyNumberFormat="1" applyFont="1" applyFill="1" applyBorder="1" applyAlignment="1">
      <x:alignment horizontal="right" vertical="center"/>
    </x:xf>
    <x:xf numFmtId="0" fontId="37" fillId="0" borderId="19" xfId="0" applyFont="1" applyBorder="1" applyAlignment="1">
      <x:alignment horizontal="left" vertical="center"/>
    </x:xf>
    <x:xf numFmtId="4" fontId="37" fillId="0" borderId="44" xfId="0" applyNumberFormat="1" applyFont="1" applyBorder="1" applyAlignment="1">
      <x:alignment vertical="center"/>
    </x:xf>
    <x:xf numFmtId="4" fontId="37" fillId="38" borderId="34" xfId="0" applyNumberFormat="1" applyFont="1" applyFill="1" applyBorder="1" applyAlignment="1">
      <x:alignment horizontal="right" vertical="center"/>
    </x:xf>
    <x:xf numFmtId="4" fontId="37" fillId="0" borderId="34" xfId="0" applyNumberFormat="1" applyFont="1" applyBorder="1" applyAlignment="1">
      <x:alignment horizontal="right" vertical="center"/>
    </x:xf>
    <x:xf numFmtId="4" fontId="37" fillId="0" borderId="43" xfId="0" applyNumberFormat="1" applyFont="1" applyBorder="1" applyAlignment="1">
      <x:alignment horizontal="right" vertical="center"/>
    </x:xf>
    <x:xf numFmtId="3" fontId="37" fillId="0" borderId="34" xfId="44" applyNumberFormat="1" applyFont="1" applyBorder="1" applyAlignment="1">
      <x:alignment horizontal="right" vertical="center"/>
    </x:xf>
    <x:xf numFmtId="0" fontId="37" fillId="0" borderId="49" xfId="0" applyFont="1" applyBorder="1" applyAlignment="1">
      <x:alignment vertical="center"/>
    </x:xf>
    <x:xf numFmtId="0" fontId="37" fillId="0" borderId="49" xfId="0" applyFont="1" applyBorder="1" applyAlignment="1">
      <x:alignment horizontal="left" vertical="center"/>
    </x:xf>
    <x:xf numFmtId="4" fontId="37" fillId="0" borderId="54" xfId="0" applyNumberFormat="1" applyFont="1" applyBorder="1" applyAlignment="1">
      <x:alignment vertical="center"/>
    </x:xf>
    <x:xf numFmtId="4" fontId="37" fillId="38" borderId="50" xfId="0" applyNumberFormat="1" applyFont="1" applyFill="1" applyBorder="1" applyAlignment="1">
      <x:alignment horizontal="right" vertical="center"/>
    </x:xf>
    <x:xf numFmtId="4" fontId="37" fillId="0" borderId="50" xfId="0" applyNumberFormat="1" applyFont="1" applyBorder="1" applyAlignment="1">
      <x:alignment horizontal="right" vertical="center"/>
    </x:xf>
    <x:xf numFmtId="4" fontId="37" fillId="0" borderId="51" xfId="0" applyNumberFormat="1" applyFont="1" applyBorder="1" applyAlignment="1">
      <x:alignment horizontal="right" vertical="center"/>
    </x:xf>
    <x:xf numFmtId="3" fontId="37" fillId="0" borderId="50" xfId="44" applyNumberFormat="1" applyFont="1" applyBorder="1" applyAlignment="1">
      <x:alignment horizontal="right" vertical="center"/>
    </x:xf>
    <x:xf numFmtId="4" fontId="37" fillId="38" borderId="50" xfId="44" applyNumberFormat="1" applyFont="1" applyFill="1" applyBorder="1" applyAlignment="1">
      <x:alignment horizontal="right" vertical="center"/>
    </x:xf>
    <x:xf numFmtId="4" fontId="37" fillId="38" borderId="36" xfId="0" applyNumberFormat="1" applyFont="1" applyFill="1" applyBorder="1" applyAlignment="1">
      <x:alignment horizontal="right" vertical="center"/>
    </x:xf>
    <x:xf numFmtId="4" fontId="37" fillId="38" borderId="36" xfId="44" applyNumberFormat="1" applyFont="1" applyFill="1" applyBorder="1" applyAlignment="1">
      <x:alignment horizontal="right" vertical="center"/>
    </x:xf>
    <x:xf numFmtId="4" fontId="37" fillId="0" borderId="55" xfId="0" applyNumberFormat="1" applyFont="1" applyBorder="1" applyAlignment="1">
      <x:alignment vertical="center"/>
    </x:xf>
    <x:xf numFmtId="4" fontId="37" fillId="38" borderId="35" xfId="0" applyNumberFormat="1" applyFont="1" applyFill="1" applyBorder="1" applyAlignment="1">
      <x:alignment horizontal="right" vertical="center"/>
    </x:xf>
    <x:xf numFmtId="4" fontId="37" fillId="0" borderId="35" xfId="0" applyNumberFormat="1" applyFont="1" applyBorder="1" applyAlignment="1">
      <x:alignment horizontal="right" vertical="center"/>
    </x:xf>
    <x:xf numFmtId="4" fontId="37" fillId="0" borderId="48" xfId="0" applyNumberFormat="1" applyFont="1" applyBorder="1" applyAlignment="1">
      <x:alignment horizontal="right" vertical="center"/>
    </x:xf>
    <x:xf numFmtId="3" fontId="37" fillId="0" borderId="33" xfId="44" applyNumberFormat="1" applyFont="1" applyBorder="1" applyAlignment="1">
      <x:alignment horizontal="right" vertical="center"/>
    </x:xf>
    <x:xf numFmtId="4" fontId="37" fillId="38" borderId="37" xfId="44" applyNumberFormat="1" applyFont="1" applyFill="1" applyBorder="1" applyAlignment="1">
      <x:alignment horizontal="right" vertical="center"/>
    </x:xf>
    <x:xf numFmtId="3" fontId="37" fillId="38" borderId="31" xfId="44" applyNumberFormat="1" applyFont="1" applyFill="1" applyBorder="1" applyAlignment="1">
      <x:alignment horizontal="right" vertical="center"/>
    </x:xf>
    <x:xf numFmtId="4" fontId="37" fillId="38" borderId="31" xfId="44" applyNumberFormat="1" applyFont="1" applyFill="1" applyBorder="1" applyAlignment="1">
      <x:alignment horizontal="right" vertical="center"/>
    </x:xf>
    <x:xf numFmtId="3" fontId="37" fillId="38" borderId="34" xfId="44" applyNumberFormat="1" applyFont="1" applyFill="1" applyBorder="1" applyAlignment="1">
      <x:alignment horizontal="right" vertical="center"/>
    </x:xf>
    <x:xf numFmtId="3" fontId="37" fillId="0" borderId="37" xfId="44" applyNumberFormat="1" applyFont="1" applyBorder="1" applyAlignment="1">
      <x:alignment horizontal="right" vertical="center"/>
    </x:xf>
    <x:xf numFmtId="3" fontId="37" fillId="0" borderId="35" xfId="44" applyNumberFormat="1" applyFont="1" applyBorder="1" applyAlignment="1">
      <x:alignment horizontal="right" vertical="center"/>
    </x:xf>
    <x:xf numFmtId="4" fontId="37" fillId="38" borderId="35" xfId="44" applyNumberFormat="1" applyFont="1" applyFill="1" applyBorder="1" applyAlignment="1">
      <x:alignment horizontal="right" vertical="center"/>
    </x:xf>
    <x:xf numFmtId="3" fontId="37" fillId="38" borderId="37" xfId="44" applyNumberFormat="1" applyFont="1" applyFill="1" applyBorder="1" applyAlignment="1">
      <x:alignment horizontal="right" vertical="center"/>
    </x:xf>
    <x:xf numFmtId="0" fontId="37" fillId="0" borderId="0" xfId="0" applyFont="1" applyAlignment="1">
      <x:alignment horizontal="left" vertical="center" wrapText="1"/>
    </x:xf>
    <x:xf numFmtId="4" fontId="37" fillId="0" borderId="56" xfId="0" applyNumberFormat="1" applyFont="1" applyBorder="1" applyAlignment="1">
      <x:alignment vertical="center"/>
    </x:xf>
    <x:xf numFmtId="4" fontId="37" fillId="38" borderId="11" xfId="0" applyNumberFormat="1" applyFont="1" applyFill="1" applyBorder="1" applyAlignment="1">
      <x:alignment horizontal="right" vertical="center"/>
    </x:xf>
    <x:xf numFmtId="4" fontId="37" fillId="0" borderId="11" xfId="0" applyNumberFormat="1" applyFont="1" applyBorder="1" applyAlignment="1">
      <x:alignment horizontal="right" vertical="center"/>
    </x:xf>
    <x:xf numFmtId="4" fontId="37" fillId="0" borderId="21" xfId="0" applyNumberFormat="1" applyFont="1" applyBorder="1" applyAlignment="1">
      <x:alignment horizontal="right" vertical="center"/>
    </x:xf>
    <x:xf numFmtId="3" fontId="37" fillId="38" borderId="11" xfId="44" applyNumberFormat="1" applyFont="1" applyFill="1" applyBorder="1" applyAlignment="1">
      <x:alignment horizontal="right" vertical="center"/>
    </x:xf>
    <x:xf numFmtId="4" fontId="37" fillId="38" borderId="11" xfId="44" applyNumberFormat="1" applyFont="1" applyFill="1" applyBorder="1" applyAlignment="1">
      <x:alignment horizontal="right" vertical="center"/>
    </x:xf>
    <x:xf numFmtId="0" fontId="37" fillId="0" borderId="15" xfId="0" applyFont="1" applyBorder="1" applyAlignment="1">
      <x:alignment vertical="center"/>
    </x:xf>
    <x:xf numFmtId="4" fontId="37" fillId="0" borderId="57" xfId="0" applyNumberFormat="1" applyFont="1" applyBorder="1" applyAlignment="1">
      <x:alignment vertical="center"/>
    </x:xf>
    <x:xf numFmtId="4" fontId="37" fillId="38" borderId="15" xfId="0" applyNumberFormat="1" applyFont="1" applyFill="1" applyBorder="1" applyAlignment="1">
      <x:alignment horizontal="right" vertical="center"/>
    </x:xf>
    <x:xf numFmtId="4" fontId="37" fillId="0" borderId="15" xfId="0" applyNumberFormat="1" applyFont="1" applyBorder="1" applyAlignment="1">
      <x:alignment horizontal="right" vertical="center"/>
    </x:xf>
    <x:xf numFmtId="4" fontId="37" fillId="38" borderId="15" xfId="44" applyNumberFormat="1" applyFont="1" applyFill="1" applyBorder="1" applyAlignment="1">
      <x:alignment horizontal="right" vertical="center"/>
    </x:xf>
    <x:xf numFmtId="0" fontId="37" fillId="0" borderId="52" xfId="0" applyFont="1" applyBorder="1" applyAlignment="1">
      <x:alignment vertical="center"/>
    </x:xf>
    <x:xf numFmtId="0" fontId="37" fillId="0" borderId="52" xfId="0" applyFont="1" applyBorder="1" applyAlignment="1">
      <x:alignment horizontal="left" vertical="center"/>
    </x:xf>
    <x:xf numFmtId="4" fontId="37" fillId="0" borderId="58" xfId="0" applyNumberFormat="1" applyFont="1" applyBorder="1" applyAlignment="1">
      <x:alignment vertical="center"/>
    </x:xf>
    <x:xf numFmtId="4" fontId="37" fillId="38" borderId="52" xfId="0" applyNumberFormat="1" applyFont="1" applyFill="1" applyBorder="1" applyAlignment="1">
      <x:alignment horizontal="right" vertical="center"/>
    </x:xf>
    <x:xf numFmtId="4" fontId="37" fillId="0" borderId="52" xfId="0" applyNumberFormat="1" applyFont="1" applyBorder="1" applyAlignment="1">
      <x:alignment horizontal="right" vertical="center"/>
    </x:xf>
    <x:xf numFmtId="4" fontId="37" fillId="0" borderId="53" xfId="0" applyNumberFormat="1" applyFont="1" applyBorder="1" applyAlignment="1">
      <x:alignment horizontal="right" vertical="center"/>
    </x:xf>
    <x:xf numFmtId="4" fontId="37" fillId="38" borderId="52" xfId="44" applyNumberFormat="1" applyFont="1" applyFill="1" applyBorder="1" applyAlignment="1">
      <x:alignment horizontal="right" vertical="center"/>
    </x:xf>
    <x:xf numFmtId="3" fontId="37" fillId="38" borderId="50" xfId="44" applyNumberFormat="1" applyFont="1" applyFill="1" applyBorder="1" applyAlignment="1">
      <x:alignment horizontal="right" vertical="center"/>
    </x:xf>
    <x:xf numFmtId="4" fontId="37" fillId="0" borderId="46" xfId="0" applyNumberFormat="1" applyFont="1" applyBorder="1" applyAlignment="1">
      <x:alignment vertical="center"/>
    </x:xf>
    <x:xf numFmtId="4" fontId="37" fillId="38" borderId="37" xfId="0" applyNumberFormat="1" applyFont="1" applyFill="1" applyBorder="1" applyAlignment="1">
      <x:alignment horizontal="right" vertical="center"/>
    </x:xf>
    <x:xf numFmtId="4" fontId="37" fillId="0" borderId="37" xfId="0" applyNumberFormat="1" applyFont="1" applyBorder="1" applyAlignment="1">
      <x:alignment horizontal="right" vertical="center"/>
    </x:xf>
    <x:xf numFmtId="4" fontId="37" fillId="0" borderId="45" xfId="0" applyNumberFormat="1" applyFont="1" applyBorder="1" applyAlignment="1">
      <x:alignment horizontal="right" vertical="center"/>
    </x:xf>
    <x:xf numFmtId="0" fontId="32" fillId="0" borderId="27" xfId="0" applyFont="1" applyBorder="1" applyAlignment="1">
      <x:alignment vertical="center"/>
    </x:xf>
    <x:xf numFmtId="0" fontId="32" fillId="0" borderId="28" xfId="0" applyFont="1" applyBorder="1" applyAlignment="1">
      <x:alignment vertical="center"/>
    </x:xf>
    <x:xf numFmtId="0" fontId="32" fillId="0" borderId="28" xfId="0" applyFont="1" applyBorder="1" applyAlignment="1">
      <x:alignment horizontal="right" vertical="center"/>
    </x:xf>
    <x:xf numFmtId="4" fontId="37" fillId="0" borderId="59" xfId="0" applyNumberFormat="1" applyFont="1" applyBorder="1" applyAlignment="1">
      <x:alignment vertical="center"/>
    </x:xf>
    <x:xf numFmtId="4" fontId="37" fillId="0" borderId="28" xfId="0" applyNumberFormat="1" applyFont="1" applyBorder="1" applyAlignment="1">
      <x:alignment horizontal="right" vertical="center"/>
    </x:xf>
    <x:xf numFmtId="4" fontId="37" fillId="0" borderId="29" xfId="0" applyNumberFormat="1" applyFont="1" applyBorder="1" applyAlignment="1">
      <x:alignment horizontal="right" vertical="center"/>
    </x:xf>
    <x:xf numFmtId="3" fontId="37" fillId="38" borderId="28" xfId="44" applyNumberFormat="1" applyFont="1" applyFill="1" applyBorder="1" applyAlignment="1">
      <x:alignment horizontal="right" vertical="center"/>
    </x:xf>
    <x:xf numFmtId="3" fontId="37" fillId="0" borderId="28" xfId="44" applyNumberFormat="1" applyFont="1" applyBorder="1" applyAlignment="1">
      <x:alignment horizontal="right" vertical="center"/>
    </x:xf>
    <x:xf numFmtId="0" fontId="32" fillId="0" borderId="15" xfId="0" applyFont="1" applyBorder="1" applyAlignment="1">
      <x:alignment vertical="center"/>
    </x:xf>
    <x:xf numFmtId="0" fontId="32" fillId="0" borderId="15" xfId="0" applyFont="1" applyBorder="1" applyAlignment="1">
      <x:alignment horizontal="right" vertical="center"/>
    </x:xf>
    <x:xf numFmtId="4" fontId="37" fillId="0" borderId="20" xfId="0" applyNumberFormat="1" applyFont="1" applyBorder="1" applyAlignment="1">
      <x:alignment horizontal="right" vertical="center"/>
    </x:xf>
    <x:xf numFmtId="3" fontId="37" fillId="38" borderId="15" xfId="44" applyNumberFormat="1" applyFont="1" applyFill="1" applyBorder="1" applyAlignment="1">
      <x:alignment horizontal="right" vertical="center"/>
    </x:xf>
    <x:xf numFmtId="3" fontId="37" fillId="0" borderId="15" xfId="44" applyNumberFormat="1" applyFont="1" applyBorder="1" applyAlignment="1">
      <x:alignment horizontal="right" vertical="center"/>
    </x:xf>
    <x:xf numFmtId="0" fontId="32" fillId="0" borderId="49" xfId="0" applyFont="1" applyBorder="1" applyAlignment="1">
      <x:alignment horizontal="left" vertical="center" wrapText="1"/>
    </x:xf>
    <x:xf numFmtId="0" fontId="32" fillId="0" borderId="52" xfId="0" applyFont="1" applyBorder="1" applyAlignment="1">
      <x:alignment vertical="center"/>
    </x:xf>
    <x:xf numFmtId="0" fontId="32" fillId="0" borderId="52" xfId="0" applyFont="1" applyBorder="1" applyAlignment="1">
      <x:alignment horizontal="right" vertical="center"/>
    </x:xf>
    <x:xf numFmtId="3" fontId="37" fillId="0" borderId="52" xfId="44" applyNumberFormat="1" applyFont="1" applyBorder="1" applyAlignment="1">
      <x:alignment horizontal="right" vertical="center"/>
    </x:xf>
    <x:xf numFmtId="3" fontId="37" fillId="38" borderId="52" xfId="44" applyNumberFormat="1" applyFont="1" applyFill="1" applyBorder="1" applyAlignment="1">
      <x:alignment horizontal="right" vertical="center"/>
    </x:xf>
    <x:xf numFmtId="0" fontId="32" fillId="0" borderId="11" xfId="0" applyFont="1" applyBorder="1" applyAlignment="1">
      <x:alignment vertical="center"/>
    </x:xf>
    <x:xf numFmtId="0" fontId="32" fillId="0" borderId="11" xfId="0" applyFont="1" applyBorder="1" applyAlignment="1">
      <x:alignment horizontal="right" vertical="center"/>
    </x:xf>
    <x:xf numFmtId="0" fontId="32" fillId="0" borderId="12" xfId="0" applyFont="1" applyBorder="1" applyAlignment="1">
      <x:alignment vertical="center"/>
    </x:xf>
    <x:xf numFmtId="0" fontId="32" fillId="0" borderId="16" xfId="0" applyFont="1" applyBorder="1" applyAlignment="1">
      <x:alignment vertical="center"/>
    </x:xf>
    <x:xf numFmtId="0" fontId="32" fillId="0" borderId="16" xfId="0" applyFont="1" applyBorder="1" applyAlignment="1">
      <x:alignment horizontal="right" vertical="center"/>
    </x:xf>
    <x:xf numFmtId="4" fontId="37" fillId="0" borderId="30" xfId="0" applyNumberFormat="1" applyFont="1" applyBorder="1" applyAlignment="1">
      <x:alignment vertical="center"/>
    </x:xf>
    <x:xf numFmtId="4" fontId="37" fillId="38" borderId="16" xfId="0" applyNumberFormat="1" applyFont="1" applyFill="1" applyBorder="1" applyAlignment="1">
      <x:alignment horizontal="right" vertical="center"/>
    </x:xf>
    <x:xf numFmtId="4" fontId="37" fillId="0" borderId="16" xfId="0" applyNumberFormat="1" applyFont="1" applyBorder="1" applyAlignment="1">
      <x:alignment horizontal="right" vertical="center"/>
    </x:xf>
    <x:xf numFmtId="4" fontId="37" fillId="0" borderId="22" xfId="0" applyNumberFormat="1" applyFont="1" applyBorder="1" applyAlignment="1">
      <x:alignment horizontal="right" vertical="center"/>
    </x:xf>
    <x:xf numFmtId="3" fontId="37" fillId="0" borderId="16" xfId="44" applyNumberFormat="1" applyFont="1" applyBorder="1" applyAlignment="1">
      <x:alignment horizontal="right" vertical="center"/>
    </x:xf>
    <x:xf numFmtId="3" fontId="37" fillId="38" borderId="16" xfId="44" applyNumberFormat="1" applyFont="1" applyFill="1" applyBorder="1" applyAlignment="1">
      <x:alignment horizontal="right" vertical="center"/>
    </x:xf>
    <x:xf numFmtId="0" fontId="32" fillId="0" borderId="13" xfId="0" applyFont="1" applyBorder="1" applyAlignment="1">
      <x:alignment horizontal="left" vertical="center"/>
    </x:xf>
    <x:xf numFmtId="0" fontId="37" fillId="0" borderId="13" xfId="0" applyFont="1" applyBorder="1" applyAlignment="1">
      <x:alignment horizontal="right" vertical="center"/>
    </x:xf>
    <x:xf numFmtId="0" fontId="29" fillId="33" borderId="0" xfId="0" applyFont="1" applyFill="1" applyAlignment="1">
      <x:alignment vertical="center"/>
    </x:xf>
    <x:xf numFmtId="0" fontId="37" fillId="0" borderId="19" xfId="0" applyFont="1" applyBorder="1" applyAlignment="1">
      <x:alignment horizontal="left" vertical="center" wrapText="1"/>
    </x:xf>
    <x:xf numFmtId="4" fontId="37" fillId="0" borderId="61" xfId="0" applyNumberFormat="1" applyFont="1" applyBorder="1" applyAlignment="1">
      <x:alignment vertical="center"/>
    </x:xf>
    <x:xf numFmtId="4" fontId="37" fillId="38" borderId="32" xfId="0" applyNumberFormat="1" applyFont="1" applyFill="1" applyBorder="1" applyAlignment="1">
      <x:alignment horizontal="right" vertical="center"/>
    </x:xf>
    <x:xf numFmtId="0" fontId="44" fillId="0" borderId="0" xfId="0" applyFont="1" applyAlignment="1">
      <x:alignment vertical="top" wrapText="1"/>
    </x:xf>
    <x:xf numFmtId="0" fontId="4" fillId="0" borderId="0" xfId="0" applyFont="1" applyAlignment="1">
      <x:alignment vertical="top" wrapText="1"/>
    </x:xf>
    <x:xf numFmtId="0" fontId="27" fillId="0" borderId="0" xfId="0" applyFont="1" applyAlignment="1">
      <x:alignment horizontal="left"/>
    </x:xf>
    <x:xf numFmtId="0" fontId="37" fillId="0" borderId="24" xfId="51" applyFont="1" applyBorder="1" applyAlignment="1">
      <x:alignment horizontal="left"/>
    </x:xf>
    <x:xf numFmtId="0" fontId="32" fillId="0" borderId="23" xfId="0" applyFont="1" applyBorder="1" applyAlignment="1">
      <x:alignment horizontal="right" vertical="center" wrapText="1"/>
    </x:xf>
    <x:xf numFmtId="3" fontId="37" fillId="0" borderId="26" xfId="0" applyNumberFormat="1" applyFont="1" applyBorder="1" applyAlignment="1">
      <x:alignment horizontal="right" vertical="center"/>
    </x:xf>
    <x:xf numFmtId="3" fontId="37" fillId="0" borderId="22" xfId="0" applyNumberFormat="1" applyFont="1" applyBorder="1" applyAlignment="1">
      <x:alignment horizontal="right" vertical="center"/>
    </x:xf>
    <x:xf numFmtId="3" fontId="27" fillId="0" borderId="65" xfId="0" applyNumberFormat="1" applyFont="1" applyBorder="1" applyAlignment="1">
      <x:alignment horizontal="right" vertical="center"/>
    </x:xf>
    <x:xf numFmtId="0" fontId="32" fillId="0" borderId="80" xfId="0" applyFont="1" applyBorder="1" applyAlignment="1">
      <x:alignment horizontal="left" vertical="center"/>
    </x:xf>
    <x:xf numFmtId="0" fontId="32" fillId="0" borderId="13" xfId="0" applyFont="1" applyBorder="1" applyAlignment="1">
      <x:alignment vertical="center"/>
    </x:xf>
    <x:xf numFmtId="0" fontId="51" fillId="0" borderId="23" xfId="0" applyFont="1" applyBorder="1" applyAlignment="1">
      <x:alignment horizontal="left" vertical="center" wrapText="1"/>
    </x:xf>
    <x:xf numFmtId="0" fontId="37" fillId="0" borderId="21" xfId="49" applyFont="1" applyBorder="1" applyAlignment="1">
      <x:alignment horizontal="left" vertical="center"/>
    </x:xf>
    <x:xf numFmtId="0" fontId="32" fillId="0" borderId="26" xfId="0" applyFont="1" applyBorder="1" applyAlignment="1">
      <x:alignment horizontal="left" vertical="center"/>
    </x:xf>
    <x:xf numFmtId="0" fontId="32" fillId="0" borderId="65" xfId="0" applyFont="1" applyBorder="1" applyAlignment="1">
      <x:alignment horizontal="left" vertical="center" wrapText="1"/>
    </x:xf>
    <x:xf numFmtId="3" fontId="37" fillId="38" borderId="18" xfId="0" applyNumberFormat="1" applyFont="1" applyFill="1" applyBorder="1" applyAlignment="1">
      <x:alignment horizontal="right"/>
    </x:xf>
    <x:xf numFmtId="3" fontId="37" fillId="38" borderId="33" xfId="0" applyNumberFormat="1" applyFont="1" applyFill="1" applyBorder="1" applyAlignment="1">
      <x:alignment horizontal="right"/>
    </x:xf>
    <x:xf numFmtId="3" fontId="37" fillId="38" borderId="11" xfId="0" applyNumberFormat="1" applyFont="1" applyFill="1" applyBorder="1" applyAlignment="1">
      <x:alignment horizontal="right"/>
    </x:xf>
    <x:xf numFmtId="0" fontId="32" fillId="0" borderId="12" xfId="0" applyFont="1" applyBorder="1" applyAlignment="1">
      <x:alignment horizontal="right" vertical="center" wrapText="1"/>
    </x:xf>
    <x:xf numFmtId="0" fontId="32" fillId="0" borderId="80" xfId="0" applyFont="1" applyBorder="1" applyAlignment="1">
      <x:alignment horizontal="right" wrapText="1"/>
    </x:xf>
    <x:xf numFmtId="3" fontId="37" fillId="0" borderId="16" xfId="0" applyNumberFormat="1" applyFont="1" applyBorder="1" applyAlignment="1">
      <x:alignment horizontal="right" vertical="center"/>
    </x:xf>
    <x:xf numFmtId="0" fontId="32" fillId="0" borderId="80" xfId="0" applyFont="1" applyBorder="1" applyAlignment="1">
      <x:alignment vertical="center"/>
    </x:xf>
    <x:xf numFmtId="3" fontId="32" fillId="0" borderId="80" xfId="0" applyNumberFormat="1" applyFont="1" applyBorder="1" applyAlignment="1">
      <x:alignment horizontal="right"/>
    </x:xf>
    <x:xf numFmtId="3" fontId="27" fillId="0" borderId="13" xfId="0" applyNumberFormat="1" applyFont="1" applyBorder="1" applyAlignment="1">
      <x:alignment horizontal="right" vertical="center"/>
    </x:xf>
    <x:xf numFmtId="4" fontId="37" fillId="0" borderId="31" xfId="0" applyNumberFormat="1" applyFont="1" applyBorder="1" applyAlignment="1">
      <x:alignment vertical="center"/>
    </x:xf>
    <x:xf numFmtId="3" fontId="37" fillId="0" borderId="31" xfId="0" applyNumberFormat="1" applyFont="1" applyBorder="1" applyAlignment="1">
      <x:alignment vertical="center"/>
    </x:xf>
    <x:xf numFmtId="4" fontId="37" fillId="0" borderId="32" xfId="0" applyNumberFormat="1" applyFont="1" applyBorder="1" applyAlignment="1">
      <x:alignment vertical="center"/>
    </x:xf>
    <x:xf numFmtId="3" fontId="37" fillId="0" borderId="32" xfId="0" applyNumberFormat="1" applyFont="1" applyBorder="1" applyAlignment="1">
      <x:alignment vertical="center"/>
    </x:xf>
    <x:xf numFmtId="4" fontId="37" fillId="0" borderId="33" xfId="0" applyNumberFormat="1" applyFont="1" applyBorder="1" applyAlignment="1">
      <x:alignment vertical="center"/>
    </x:xf>
    <x:xf numFmtId="3" fontId="37" fillId="0" borderId="33" xfId="0" applyNumberFormat="1" applyFont="1" applyBorder="1" applyAlignment="1">
      <x:alignment vertical="center"/>
    </x:xf>
    <x:xf numFmtId="4" fontId="37" fillId="0" borderId="34" xfId="0" applyNumberFormat="1" applyFont="1" applyBorder="1" applyAlignment="1">
      <x:alignment vertical="center"/>
    </x:xf>
    <x:xf numFmtId="3" fontId="37" fillId="0" borderId="34" xfId="0" applyNumberFormat="1" applyFont="1" applyBorder="1" applyAlignment="1">
      <x:alignment vertical="center"/>
    </x:xf>
    <x:xf numFmtId="4" fontId="37" fillId="0" borderId="35" xfId="0" applyNumberFormat="1" applyFont="1" applyBorder="1" applyAlignment="1">
      <x:alignment vertical="center"/>
    </x:xf>
    <x:xf numFmtId="3" fontId="37" fillId="0" borderId="35" xfId="0" applyNumberFormat="1" applyFont="1" applyBorder="1" applyAlignment="1">
      <x:alignment vertical="center"/>
    </x:xf>
    <x:xf numFmtId="4" fontId="37" fillId="0" borderId="36" xfId="0" applyNumberFormat="1" applyFont="1" applyBorder="1" applyAlignment="1">
      <x:alignment vertical="center"/>
    </x:xf>
    <x:xf numFmtId="3" fontId="37" fillId="0" borderId="36" xfId="0" applyNumberFormat="1" applyFont="1" applyBorder="1" applyAlignment="1">
      <x:alignment vertical="center"/>
    </x:xf>
    <x:xf numFmtId="0" fontId="32" fillId="0" borderId="83" xfId="0" applyFont="1" applyBorder="1" applyAlignment="1">
      <x:alignment vertical="center"/>
    </x:xf>
    <x:xf numFmtId="4" fontId="37" fillId="0" borderId="79" xfId="0" applyNumberFormat="1" applyFont="1" applyBorder="1" applyAlignment="1">
      <x:alignment vertical="center"/>
    </x:xf>
    <x:xf numFmtId="3" fontId="37" fillId="0" borderId="79" xfId="0" applyNumberFormat="1" applyFont="1" applyBorder="1" applyAlignment="1">
      <x:alignment vertical="center"/>
    </x:xf>
    <x:xf numFmtId="4" fontId="37" fillId="0" borderId="37" xfId="0" applyNumberFormat="1" applyFont="1" applyBorder="1" applyAlignment="1">
      <x:alignment vertical="center"/>
    </x:xf>
    <x:xf numFmtId="3" fontId="37" fillId="0" borderId="37" xfId="0" applyNumberFormat="1" applyFont="1" applyBorder="1" applyAlignment="1">
      <x:alignment vertical="center"/>
    </x:xf>
    <x:xf numFmtId="0" fontId="37" fillId="0" borderId="93" xfId="0" applyFont="1" applyBorder="1" applyAlignment="1">
      <x:alignment vertical="center"/>
    </x:xf>
    <x:xf numFmtId="0" fontId="37" fillId="0" borderId="26" xfId="0" applyFont="1" applyBorder="1" applyAlignment="1">
      <x:alignment vertical="center"/>
    </x:xf>
    <x:xf numFmtId="0" fontId="37" fillId="0" borderId="65" xfId="0" applyFont="1" applyBorder="1" applyAlignment="1">
      <x:alignment vertical="center"/>
    </x:xf>
    <x:xf numFmtId="0" fontId="37" fillId="0" borderId="21" xfId="0" applyFont="1" applyBorder="1" applyAlignment="1">
      <x:alignment vertical="center"/>
    </x:xf>
    <x:xf numFmtId="0" fontId="37" fillId="0" borderId="23" xfId="0" applyFont="1" applyBorder="1" applyAlignment="1">
      <x:alignment vertical="center"/>
    </x:xf>
    <x:xf numFmtId="0" fontId="32" fillId="0" borderId="26" xfId="0" applyFont="1" applyBorder="1" applyAlignment="1">
      <x:alignment vertical="center"/>
    </x:xf>
    <x:xf numFmtId="3" fontId="37" fillId="38" borderId="37" xfId="0" applyNumberFormat="1" applyFont="1" applyFill="1" applyBorder="1" applyAlignment="1">
      <x:alignment horizontal="right" vertical="center"/>
    </x:xf>
    <x:xf numFmtId="3" fontId="37" fillId="38" borderId="0" xfId="44" applyNumberFormat="1" applyFont="1" applyFill="1" applyAlignment="1">
      <x:alignment horizontal="right" vertical="center"/>
    </x:xf>
    <x:xf numFmtId="3" fontId="37" fillId="38" borderId="90" xfId="44" applyNumberFormat="1" applyFont="1" applyFill="1" applyBorder="1" applyAlignment="1">
      <x:alignment horizontal="right" vertical="center"/>
    </x:xf>
    <x:xf numFmtId="3" fontId="37" fillId="38" borderId="19" xfId="44" applyNumberFormat="1" applyFont="1" applyFill="1" applyBorder="1" applyAlignment="1">
      <x:alignment horizontal="right" vertical="center"/>
    </x:xf>
    <x:xf numFmtId="4" fontId="37" fillId="0" borderId="71" xfId="0" applyNumberFormat="1" applyFont="1" applyBorder="1" applyAlignment="1">
      <x:alignment vertical="center"/>
    </x:xf>
    <x:xf numFmtId="4" fontId="37" fillId="38" borderId="62" xfId="0" applyNumberFormat="1" applyFont="1" applyFill="1" applyBorder="1" applyAlignment="1">
      <x:alignment horizontal="right" vertical="center"/>
    </x:xf>
    <x:xf numFmtId="4" fontId="37" fillId="0" borderId="62" xfId="0" applyNumberFormat="1" applyFont="1" applyBorder="1" applyAlignment="1">
      <x:alignment horizontal="right" vertical="center"/>
    </x:xf>
    <x:xf numFmtId="4" fontId="37" fillId="0" borderId="94" xfId="0" applyNumberFormat="1" applyFont="1" applyBorder="1" applyAlignment="1">
      <x:alignment horizontal="right" vertical="center"/>
    </x:xf>
    <x:xf numFmtId="4" fontId="37" fillId="38" borderId="31" xfId="0" applyNumberFormat="1" applyFont="1" applyFill="1" applyBorder="1" applyAlignment="1">
      <x:alignment horizontal="right" vertical="center"/>
    </x:xf>
    <x:xf numFmtId="0" fontId="37" fillId="0" borderId="64" xfId="0" applyFont="1" applyBorder="1" applyAlignment="1">
      <x:alignment horizontal="left" vertical="center"/>
    </x:xf>
    <x:xf numFmtId="0" fontId="37" fillId="0" borderId="21" xfId="0" applyFont="1" applyBorder="1" applyAlignment="1">
      <x:alignment horizontal="left" vertical="center"/>
    </x:xf>
    <x:xf numFmtId="4" fontId="37" fillId="0" borderId="95" xfId="0" applyNumberFormat="1" applyFont="1" applyBorder="1" applyAlignment="1">
      <x:alignment vertical="center"/>
    </x:xf>
    <x:xf numFmtId="4" fontId="37" fillId="38" borderId="70" xfId="0" applyNumberFormat="1" applyFont="1" applyFill="1" applyBorder="1" applyAlignment="1">
      <x:alignment horizontal="right" vertical="center"/>
    </x:xf>
    <x:xf numFmtId="4" fontId="37" fillId="0" borderId="70" xfId="0" applyNumberFormat="1" applyFont="1" applyBorder="1" applyAlignment="1">
      <x:alignment horizontal="right" vertical="center"/>
    </x:xf>
    <x:xf numFmtId="4" fontId="37" fillId="0" borderId="96" xfId="0" applyNumberFormat="1" applyFont="1" applyBorder="1" applyAlignment="1">
      <x:alignment horizontal="right" vertical="center"/>
    </x:xf>
    <x:xf numFmtId="3" fontId="37" fillId="38" borderId="56" xfId="44" applyNumberFormat="1" applyFont="1" applyFill="1" applyBorder="1" applyAlignment="1">
      <x:alignment horizontal="right" vertical="center"/>
    </x:xf>
    <x:xf numFmtId="0" fontId="32" fillId="0" borderId="20" xfId="0" applyFont="1" applyBorder="1" applyAlignment="1">
      <x:alignment horizontal="right" vertical="center"/>
    </x:xf>
    <x:xf numFmtId="3" fontId="37" fillId="38" borderId="71" xfId="44" applyNumberFormat="1" applyFont="1" applyFill="1" applyBorder="1" applyAlignment="1">
      <x:alignment horizontal="right" vertical="center"/>
    </x:xf>
    <x:xf numFmtId="3" fontId="37" fillId="38" borderId="62" xfId="44" applyNumberFormat="1" applyFont="1" applyFill="1" applyBorder="1" applyAlignment="1">
      <x:alignment horizontal="right" vertical="center"/>
    </x:xf>
    <x:xf numFmtId="3" fontId="37" fillId="38" borderId="95" xfId="44" applyNumberFormat="1" applyFont="1" applyFill="1" applyBorder="1" applyAlignment="1">
      <x:alignment horizontal="right" vertical="center"/>
    </x:xf>
    <x:xf numFmtId="3" fontId="37" fillId="0" borderId="70" xfId="44" applyNumberFormat="1" applyFont="1" applyBorder="1" applyAlignment="1">
      <x:alignment horizontal="right" vertical="center"/>
    </x:xf>
    <x:xf numFmtId="3" fontId="37" fillId="38" borderId="70" xfId="44" applyNumberFormat="1" applyFont="1" applyFill="1" applyBorder="1" applyAlignment="1">
      <x:alignment horizontal="right" vertical="center"/>
    </x:xf>
    <x:xf numFmtId="3" fontId="37" fillId="0" borderId="11" xfId="44" applyNumberFormat="1" applyFont="1" applyBorder="1" applyAlignment="1">
      <x:alignment horizontal="right" vertical="center"/>
    </x:xf>
    <x:xf numFmtId="3" fontId="37" fillId="38" borderId="40" xfId="44" applyNumberFormat="1" applyFont="1" applyFill="1" applyBorder="1" applyAlignment="1">
      <x:alignment horizontal="right" vertical="center"/>
    </x:xf>
    <x:xf numFmtId="3" fontId="37" fillId="38" borderId="97" xfId="44" applyNumberFormat="1" applyFont="1" applyFill="1" applyBorder="1" applyAlignment="1">
      <x:alignment horizontal="right" vertical="center"/>
    </x:xf>
    <x:xf numFmtId="0" fontId="37" fillId="0" borderId="20" xfId="0" applyFont="1" applyBorder="1" applyAlignment="1">
      <x:alignment horizontal="left" vertical="center"/>
    </x:xf>
    <x:xf numFmtId="4" fontId="37" fillId="38" borderId="79" xfId="0" applyNumberFormat="1" applyFont="1" applyFill="1" applyBorder="1" applyAlignment="1">
      <x:alignment horizontal="right" vertical="center"/>
    </x:xf>
    <x:xf numFmtId="0" fontId="32" fillId="0" borderId="26" xfId="49" applyFont="1" applyBorder="1" applyAlignment="1">
      <x:alignment horizontal="left" vertical="center"/>
    </x:xf>
    <x:xf numFmtId="0" fontId="37" fillId="0" borderId="93" xfId="49" applyFont="1" applyBorder="1" applyAlignment="1">
      <x:alignment horizontal="left" vertical="center"/>
    </x:xf>
    <x:xf numFmtId="4" fontId="37" fillId="38" borderId="28" xfId="0" applyNumberFormat="1" applyFont="1" applyFill="1" applyBorder="1" applyAlignment="1">
      <x:alignment horizontal="right" vertical="center"/>
    </x:xf>
    <x:xf numFmtId="0" fontId="29" fillId="43" borderId="0" xfId="0" applyFont="1" applyFill="1"/>
    <x:xf numFmtId="0" fontId="29" fillId="42" borderId="0" xfId="0" applyFont="1" applyFill="1" applyAlignment="1">
      <x:alignment vertical="center"/>
    </x:xf>
    <x:xf numFmtId="3" fontId="37" fillId="0" borderId="26" xfId="58" applyNumberFormat="1" applyFont="1" applyBorder="1" applyAlignment="1">
      <x:alignment horizontal="right" vertical="center"/>
    </x:xf>
    <x:xf numFmtId="3" fontId="37" fillId="0" borderId="21" xfId="58" applyNumberFormat="1" applyFont="1" applyBorder="1" applyAlignment="1">
      <x:alignment horizontal="right" vertical="center"/>
    </x:xf>
    <x:xf numFmtId="3" fontId="37" fillId="0" borderId="23" xfId="58" applyNumberFormat="1" applyFont="1" applyBorder="1" applyAlignment="1">
      <x:alignment horizontal="right" vertical="center"/>
    </x:xf>
    <x:xf numFmtId="164" fontId="37" fillId="0" borderId="65" xfId="58" applyNumberFormat="1" applyFont="1" applyBorder="1" applyAlignment="1">
      <x:alignment horizontal="right" vertical="center"/>
    </x:xf>
    <x:xf numFmtId="4" fontId="37" fillId="0" borderId="23" xfId="58" applyNumberFormat="1" applyFont="1" applyBorder="1" applyAlignment="1">
      <x:alignment horizontal="right" vertical="center"/>
    </x:xf>
    <x:xf numFmtId="4" fontId="37" fillId="0" borderId="81" xfId="58" applyNumberFormat="1" applyFont="1" applyBorder="1" applyAlignment="1">
      <x:alignment horizontal="right" vertical="center"/>
    </x:xf>
    <x:xf numFmtId="3" fontId="37" fillId="0" borderId="66" xfId="58" applyNumberFormat="1" applyFont="1" applyBorder="1" applyAlignment="1">
      <x:alignment horizontal="left" vertical="center" wrapText="1"/>
    </x:xf>
    <x:xf numFmtId="4" fontId="37" fillId="0" borderId="65" xfId="58" applyNumberFormat="1" applyFont="1" applyBorder="1" applyAlignment="1">
      <x:alignment horizontal="right" vertical="center"/>
    </x:xf>
    <x:xf numFmtId="3" fontId="32" fillId="0" borderId="91" xfId="58" applyNumberFormat="1" applyFont="1" applyBorder="1" applyAlignment="1">
      <x:alignment horizontal="right" vertical="center"/>
    </x:xf>
    <x:xf numFmtId="3" fontId="37" fillId="0" borderId="65" xfId="58" applyNumberFormat="1" applyFont="1" applyBorder="1" applyAlignment="1">
      <x:alignment horizontal="right" vertical="center"/>
    </x:xf>
    <x:xf numFmtId="3" fontId="32" fillId="33" borderId="89" xfId="57" applyNumberFormat="1" applyFont="1" applyFill="1" applyBorder="1" applyAlignment="1">
      <x:alignment horizontal="right" vertical="center"/>
    </x:xf>
    <x:xf numFmtId="0" fontId="29" fillId="0" borderId="0" xfId="38" applyFont="1"/>
    <x:xf numFmtId="0" fontId="29" fillId="0" borderId="0" xfId="38" applyFont="1" applyAlignment="1">
      <x:alignment horizontal="right"/>
    </x:xf>
    <x:xf numFmtId="0" fontId="29" fillId="0" borderId="0" xfId="38" applyFont="1" applyAlignment="1">
      <x:alignment horizontal="left"/>
    </x:xf>
    <x:xf numFmtId="0" fontId="37" fillId="0" borderId="0" xfId="57" applyFont="1" applyAlignment="1">
      <x:alignment horizontal="left"/>
    </x:xf>
    <x:xf numFmtId="0" fontId="41" fillId="0" borderId="0" xfId="38" applyFont="1" applyAlignment="1">
      <x:alignment horizontal="left" vertical="center" wrapText="1"/>
    </x:xf>
    <x:xf numFmtId="3" fontId="29" fillId="0" borderId="0" xfId="38" applyNumberFormat="1" applyFont="1" applyAlignment="1">
      <x:alignment horizontal="left"/>
    </x:xf>
    <x:xf numFmtId="0" fontId="37" fillId="0" borderId="0" xfId="57" applyFont="1" applyAlignment="1">
      <x:alignment horizontal="right"/>
    </x:xf>
    <x:xf numFmtId="0" fontId="37" fillId="33" borderId="12" xfId="57" applyFont="1" applyFill="1" applyBorder="1" applyAlignment="1">
      <x:alignment vertical="center" wrapText="1"/>
    </x:xf>
    <x:xf numFmtId="0" fontId="37" fillId="33" borderId="23" xfId="57" applyFont="1" applyFill="1" applyBorder="1" applyAlignment="1">
      <x:alignment horizontal="right" vertical="center" wrapText="1"/>
    </x:xf>
    <x:xf numFmtId="3" fontId="37" fillId="0" borderId="12" xfId="57" applyNumberFormat="1" applyFont="1" applyBorder="1" applyAlignment="1">
      <x:alignment horizontal="left" vertical="center" wrapText="1"/>
    </x:xf>
    <x:xf numFmtId="3" fontId="29" fillId="35" borderId="0" xfId="38" applyNumberFormat="1" applyFont="1" applyFill="1" applyAlignment="1">
      <x:alignment horizontal="center"/>
    </x:xf>
    <x:xf numFmtId="0" fontId="37" fillId="0" borderId="0" xfId="57" applyFont="1" applyAlignment="1">
      <x:alignment vertical="center"/>
    </x:xf>
    <x:xf numFmtId="3" fontId="37" fillId="0" borderId="24" xfId="58" applyNumberFormat="1" applyFont="1" applyBorder="1" applyAlignment="1">
      <x:alignment horizontal="left" vertical="center"/>
    </x:xf>
    <x:xf numFmtId="3" fontId="29" fillId="34" borderId="0" xfId="38" applyNumberFormat="1" applyFont="1" applyFill="1" applyAlignment="1">
      <x:alignment horizontal="center"/>
    </x:xf>
    <x:xf numFmtId="0" fontId="37" fillId="0" borderId="19" xfId="57" applyFont="1" applyBorder="1" applyAlignment="1">
      <x:alignment vertical="center"/>
    </x:xf>
    <x:xf numFmtId="3" fontId="37" fillId="0" borderId="90" xfId="58" applyNumberFormat="1" applyFont="1" applyBorder="1" applyAlignment="1">
      <x:alignment horizontal="left" vertical="center"/>
    </x:xf>
    <x:xf numFmtId="0" fontId="37" fillId="0" borderId="13" xfId="57" applyFont="1" applyBorder="1" applyAlignment="1">
      <x:alignment vertical="center"/>
    </x:xf>
    <x:xf numFmtId="3" fontId="37" fillId="0" borderId="66" xfId="58" applyNumberFormat="1" applyFont="1" applyBorder="1" applyAlignment="1">
      <x:alignment horizontal="left" vertical="center"/>
    </x:xf>
    <x:xf numFmtId="0" fontId="37" fillId="0" borderId="0" xfId="58" applyFont="1" applyAlignment="1">
      <x:alignment horizontal="right" vertical="center"/>
    </x:xf>
    <x:xf numFmtId="0" fontId="37" fillId="0" borderId="12" xfId="57" applyFont="1" applyBorder="1" applyAlignment="1">
      <x:alignment vertical="center"/>
    </x:xf>
    <x:xf numFmtId="0" fontId="37" fillId="0" borderId="23" xfId="57" applyFont="1" applyBorder="1" applyAlignment="1">
      <x:alignment horizontal="right" vertical="center"/>
    </x:xf>
    <x:xf numFmtId="0" fontId="37" fillId="0" borderId="12" xfId="57" applyFont="1" applyBorder="1" applyAlignment="1">
      <x:alignment vertical="center" wrapText="1"/>
    </x:xf>
    <x:xf numFmtId="0" fontId="37" fillId="0" borderId="13" xfId="57" applyFont="1" applyBorder="1" applyAlignment="1">
      <x:alignment horizontal="left" vertical="center" wrapText="1"/>
    </x:xf>
    <x:xf numFmtId="3" fontId="37" fillId="0" borderId="24" xfId="58" applyNumberFormat="1" applyFont="1" applyBorder="1" applyAlignment="1">
      <x:alignment horizontal="left" vertical="center" wrapText="1"/>
    </x:xf>
    <x:xf numFmtId="0" fontId="37" fillId="0" borderId="0" xfId="58" applyFont="1" applyAlignment="1">
      <x:alignment horizontal="left" vertical="center" wrapText="1"/>
    </x:xf>
    <x:xf numFmtId="0" fontId="37" fillId="0" borderId="12" xfId="57" applyFont="1" applyBorder="1" applyAlignment="1">
      <x:alignment horizontal="left" vertical="center" wrapText="1"/>
    </x:xf>
    <x:xf numFmtId="0" fontId="37" fillId="0" borderId="25" xfId="57" applyFont="1" applyBorder="1" applyAlignment="1">
      <x:alignment horizontal="left" vertical="center" wrapText="1"/>
    </x:xf>
    <x:xf numFmtId="3" fontId="37" fillId="0" borderId="80" xfId="58" applyNumberFormat="1" applyFont="1" applyBorder="1" applyAlignment="1">
      <x:alignment horizontal="left" vertical="center" wrapText="1"/>
    </x:xf>
    <x:xf numFmtId="3" fontId="37" fillId="0" borderId="25" xfId="58" applyNumberFormat="1" applyFont="1" applyBorder="1" applyAlignment="1">
      <x:alignment horizontal="left" vertical="center" wrapText="1"/>
    </x:xf>
    <x:xf numFmtId="168" fontId="29" fillId="34" borderId="0" xfId="38" applyNumberFormat="1" applyFont="1" applyFill="1" applyAlignment="1">
      <x:alignment horizontal="center"/>
    </x:xf>
    <x:xf numFmtId="3" fontId="37" fillId="0" borderId="13" xfId="58" applyNumberFormat="1" applyFont="1" applyBorder="1" applyAlignment="1">
      <x:alignment horizontal="left" vertical="center" wrapText="1"/>
    </x:xf>
    <x:xf numFmtId="0" fontId="32" fillId="0" borderId="69" xfId="57" applyFont="1" applyBorder="1" applyAlignment="1">
      <x:alignment horizontal="left" vertical="center" wrapText="1"/>
    </x:xf>
    <x:xf numFmtId="3" fontId="37" fillId="0" borderId="92" xfId="58" applyNumberFormat="1" applyFont="1" applyBorder="1" applyAlignment="1">
      <x:alignment horizontal="left" vertical="center" wrapText="1"/>
    </x:xf>
    <x:xf numFmtId="0" fontId="37" fillId="0" borderId="12" xfId="58" applyFont="1" applyBorder="1" applyAlignment="1">
      <x:alignment horizontal="right" vertical="center"/>
    </x:xf>
    <x:xf numFmtId="0" fontId="37" fillId="0" borderId="80" xfId="57" applyFont="1" applyBorder="1" applyAlignment="1">
      <x:alignment horizontal="left" vertical="center"/>
    </x:xf>
    <x:xf numFmtId="0" fontId="37" fillId="0" borderId="81" xfId="57" applyFont="1" applyBorder="1" applyAlignment="1">
      <x:alignment horizontal="right" vertical="center"/>
    </x:xf>
    <x:xf numFmtId="0" fontId="37" fillId="0" borderId="12" xfId="58" applyFont="1" applyBorder="1" applyAlignment="1">
      <x:alignment horizontal="left" vertical="center" wrapText="1"/>
    </x:xf>
    <x:xf numFmtId="0" fontId="32" fillId="0" borderId="10" xfId="57" applyFont="1" applyBorder="1" applyAlignment="1">
      <x:alignment horizontal="left" vertical="center" wrapText="1"/>
    </x:xf>
    <x:xf numFmtId="3" fontId="37" fillId="0" borderId="60" xfId="58" applyNumberFormat="1" applyFont="1" applyBorder="1" applyAlignment="1">
      <x:alignment horizontal="left" vertical="center" wrapText="1"/>
    </x:xf>
    <x:xf numFmtId="3" fontId="28" fillId="0" borderId="0" xfId="38" applyNumberFormat="1" applyFont="1" applyAlignment="1">
      <x:alignment horizontal="right"/>
    </x:xf>
    <x:xf numFmtId="3" fontId="29" fillId="0" borderId="0" xfId="38" applyNumberFormat="1" applyFont="1" applyAlignment="1">
      <x:alignment horizontal="right" vertical="center"/>
    </x:xf>
    <x:xf numFmtId="3" fontId="30" fillId="0" borderId="0" xfId="38" applyNumberFormat="1" applyFont="1" applyAlignment="1">
      <x:alignment horizontal="right" vertical="center"/>
    </x:xf>
    <x:xf numFmtId="0" fontId="37" fillId="0" borderId="66" xfId="57" applyFont="1" applyBorder="1" applyAlignment="1">
      <x:alignment horizontal="left" vertical="center" wrapText="1"/>
    </x:xf>
    <x:xf numFmtId="3" fontId="37" fillId="0" borderId="12" xfId="58" applyNumberFormat="1" applyFont="1" applyBorder="1" applyAlignment="1">
      <x:alignment horizontal="left" vertical="center" wrapText="1"/>
    </x:xf>
    <x:xf numFmtId="0" fontId="37" fillId="0" borderId="0" xfId="57" applyFont="1" applyAlignment="1">
      <x:alignment horizontal="left" vertical="center" wrapText="1"/>
    </x:xf>
    <x:xf numFmtId="3" fontId="29" fillId="0" borderId="0" xfId="38" applyNumberFormat="1" applyFont="1" applyAlignment="1">
      <x:alignment horizontal="center"/>
    </x:xf>
    <x:xf numFmtId="3" fontId="32" fillId="33" borderId="91" xfId="57" applyNumberFormat="1" applyFont="1" applyFill="1" applyBorder="1" applyAlignment="1">
      <x:alignment horizontal="right" vertical="center"/>
    </x:xf>
    <x:xf numFmtId="0" fontId="28" fillId="0" borderId="0" xfId="38" applyFont="1" applyAlignment="1">
      <x:alignment horizontal="right" vertical="center"/>
    </x:xf>
    <x:xf numFmtId="3" fontId="28" fillId="0" borderId="0" xfId="38" applyNumberFormat="1" applyFont="1" applyAlignment="1">
      <x:alignment horizontal="right" vertical="center"/>
    </x:xf>
    <x:xf numFmtId="4" fontId="29" fillId="0" borderId="0" xfId="38" applyNumberFormat="1" applyFont="1" applyAlignment="1">
      <x:alignment horizontal="right"/>
    </x:xf>
    <x:xf numFmtId="3" fontId="29" fillId="34" borderId="0" xfId="38" applyNumberFormat="1" applyFont="1" applyFill="1" applyAlignment="1">
      <x:alignment horizontal="center" vertical="center"/>
    </x:xf>
    <x:xf numFmtId="0" fontId="28" fillId="0" borderId="0" xfId="38" applyFont="1" applyAlignment="1">
      <x:alignment horizontal="right"/>
    </x:xf>
    <x:xf numFmtId="3" fontId="29" fillId="0" borderId="0" xfId="38" applyNumberFormat="1" applyFont="1" applyAlignment="1">
      <x:alignment horizontal="right"/>
    </x:xf>
    <x:xf numFmtId="0" fontId="50" fillId="0" borderId="0" xfId="56" applyAlignment="1">
      <x:alignment vertical="center"/>
    </x:xf>
  </x:cellXfs>
  <x:cellStyles count="59">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1 2" xfId="52" xr:uid="{682F20F2-ECF6-4CD3-954E-B693A864A188}"/>
    <x:cellStyle name="Heading 2" xfId="31" builtinId="17" customBuiltin="1"/>
    <x:cellStyle name="Heading 2 2" xfId="53" xr:uid="{D5AF5948-0F57-4F09-8F45-B0A7DACEDF3F}"/>
    <x:cellStyle name="Heading 3" xfId="32" builtinId="18" customBuiltin="1"/>
    <x:cellStyle name="Heading 3 2" xfId="54" xr:uid="{4166C7DD-BF52-49A5-BD19-05D3E455F324}"/>
    <x:cellStyle name="Heading 4" xfId="33" builtinId="19" customBuiltin="1"/>
    <x:cellStyle name="Hyperlink" xfId="51" builtinId="8"/>
    <x:cellStyle name="Hyperlink 2" xfId="56" xr:uid="{425DB374-EA78-49D9-822A-9E05AC916325}"/>
    <x:cellStyle name="Input" xfId="34" builtinId="20" customBuiltin="1"/>
    <x:cellStyle name="Linked Cell" xfId="35" builtinId="24" customBuiltin="1"/>
    <x:cellStyle name="Neutral" xfId="36" builtinId="28" customBuiltin="1"/>
    <x:cellStyle name="Normal" xfId="0" builtinId="0"/>
    <x:cellStyle name="Normal 2" xfId="46" xr:uid="{00000000-0005-0000-0000-000026000000}"/>
    <x:cellStyle name="Normal 2 2" xfId="47" xr:uid="{00000000-0005-0000-0000-000027000000}"/>
    <x:cellStyle name="Normal 3" xfId="48" xr:uid="{00000000-0005-0000-0000-000028000000}"/>
    <x:cellStyle name="Normal 3 2" xfId="57" xr:uid="{732B5005-47C9-4416-B26E-CC55A69C2C51}"/>
    <x:cellStyle name="Normal 5 3" xfId="55" xr:uid="{BA5A55E4-60FF-41C2-ABDE-7CF729EA0719}"/>
    <x:cellStyle name="Normal 8" xfId="44" xr:uid="{00000000-0005-0000-0000-000029000000}"/>
    <x:cellStyle name="Normal_20120614 sm exp" xfId="37" xr:uid="{00000000-0005-0000-0000-00002A000000}"/>
    <x:cellStyle name="Normal_Funding calculation template for ASNs and transfers" xfId="50" xr:uid="{00000000-0005-0000-0000-00002B000000}"/>
    <x:cellStyle name="Normal_jul0047 2" xfId="45" xr:uid="{00000000-0005-0000-0000-00002D000000}"/>
    <x:cellStyle name="Normal_martab" xfId="49" xr:uid="{00000000-0005-0000-0000-00002E000000}"/>
    <x:cellStyle name="Normal_wpdb_" xfId="38" xr:uid="{00000000-0005-0000-0000-00002F000000}"/>
    <x:cellStyle name="Normal_wpdb_ 2" xfId="58" xr:uid="{FD661027-B8E1-4DE9-BF94-D6188C49216D}"/>
    <x:cellStyle name="Note" xfId="39" builtinId="10" customBuiltin="1"/>
    <x:cellStyle name="Output" xfId="40" builtinId="21" customBuiltin="1"/>
    <x:cellStyle name="Title" xfId="41" builtinId="15" customBuiltin="1"/>
    <x:cellStyle name="Total" xfId="42" builtinId="25" customBuiltin="1"/>
    <x:cellStyle name="Warning Text" xfId="43" builtinId="11" customBuiltin="1"/>
  </x:cellStyles>
  <x:dxfs count="160">
    <x:dxf>
      <x:font>
        <x:color theme="0" tint="-0.24994659260841701"/>
      </x:font>
    </x:dxf>
    <x:dxf>
      <x:font>
        <x:color theme="0" tint="-0.14996795556505021"/>
      </x:font>
    </x:dxf>
    <x:dxf>
      <x:font>
        <x:color theme="0" tint="-0.14996795556505021"/>
      </x:font>
    </x:dxf>
    <x:dxf>
      <x:font>
        <x:strike val="0"/>
        <x:color theme="0" tint="-0.14996795556505021"/>
      </x:font>
    </x:dxf>
    <x:dxf>
      <x:font>
        <x:color theme="0" tint="-0.14996795556505021"/>
      </x:font>
    </x:dxf>
    <x:dxf>
      <x:font>
        <x:color theme="0" tint="-0.24994659260841701"/>
      </x:font>
    </x:dxf>
    <x:dxf>
      <x:font>
        <x:b val="0"/>
        <x:i val="0"/>
      </x:font>
    </x:dxf>
    <x:dxf>
      <x:font>
        <x:color theme="0" tint="-0.24994659260841701"/>
      </x:font>
    </x:dxf>
    <x:dxf>
      <x:font>
        <x:color theme="0" tint="-0.24994659260841701"/>
      </x:font>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protection locked="1" hidden="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x:left/>
        <x:right/>
        <x:top style="thin">
          <x:color indexed="64"/>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border diagonalUp="0" diagonalDown="0">
        <x:left/>
        <x:right/>
        <x:top style="thin">
          <x:color indexed="64"/>
        </x:top>
        <x:bottom/>
        <x:vertical/>
        <x:horizontal/>
      </x:border>
      <x:protection locked="1" hidden="0"/>
    </x:dxf>
    <x:dxf>
      <x:border diagonalUp="0" diagonalDown="0">
        <x:left/>
        <x:right/>
        <x:top/>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x:left/>
        <x:right/>
        <x:top style="hair">
          <x:color indexed="64"/>
        </x:top>
        <x:bottom/>
        <x:vertical/>
      </x:border>
      <x:protection locked="1" hidden="0"/>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general" vertical="center" textRotation="0" wrapText="0" indent="0" justifyLastLine="0" shrinkToFit="0" readingOrder="0"/>
      <x:border diagonalUp="0" diagonalDown="0">
        <x:left/>
        <x:right/>
        <x:top style="hair">
          <x:color indexed="64"/>
        </x:top>
        <x:bottom/>
        <x:vertical/>
      </x:border>
      <x:protection locked="1" hidden="0"/>
    </x:dxf>
    <x:dxf>
      <x:border outline="0">
        <x:top style="hair">
          <x:color indexed="64"/>
        </x:top>
      </x:border>
    </x:dxf>
    <x:dxf>
      <x:border diagonalUp="0" diagonalDown="0">
        <x:left/>
        <x:right/>
        <x:top/>
        <x:bottom/>
      </x:border>
    </x:dxf>
    <x:dxf>
      <x:font>
        <x:strike val="0"/>
        <x:outline val="0"/>
        <x:shadow val="0"/>
        <x:u val="none"/>
        <x:vertAlign val="baseline"/>
        <x:sz val="11"/>
        <x:color auto="1"/>
        <x:name val="Arial"/>
        <x:family val="2"/>
        <x:scheme val="none"/>
      </x:font>
    </x:dxf>
    <x:dxf>
      <x:border outline="0">
        <x:bottom style="thin">
          <x:color indexed="64"/>
        </x:bottom>
      </x:border>
    </x:dxf>
    <x:dxf>
      <x:font>
        <x:strike val="0"/>
        <x:outline val="0"/>
        <x:shadow val="0"/>
        <x:u val="none"/>
        <x:vertAlign val="baseline"/>
        <x:sz val="11"/>
        <x:color auto="1"/>
        <x:name val="Arial"/>
        <x:family val="2"/>
        <x:scheme val="none"/>
      </x:font>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protection locked="1" hidden="0"/>
    </x:dxf>
    <x:dxf>
      <x:border outline="0">
        <x:bottom style="medium">
          <x:color indexed="64"/>
        </x:bottom>
      </x:border>
    </x:dxf>
    <x:dxf>
      <x:font>
        <x:strike val="0"/>
        <x:outline val="0"/>
        <x:shadow val="0"/>
        <x:u val="none"/>
        <x:vertAlign val="baseline"/>
        <x:sz val="11"/>
        <x:color auto="1"/>
        <x:name val="Arial"/>
        <x:family val="2"/>
        <x:scheme val="none"/>
      </x:font>
      <x:alignment vertical="center" textRotation="0" wrapText="0" indent="0" justifyLastLine="0" shrinkToFit="0" readingOrder="0"/>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indent="0" justifyLastLine="0" shrinkToFit="0" readingOrder="0"/>
    </x:dxf>
    <x:dxf>
      <x:font>
        <x:b val="0"/>
        <x:i val="0"/>
        <x:strike val="0"/>
        <x:condense val="0"/>
        <x:extend val="0"/>
        <x:outline val="0"/>
        <x:shadow val="0"/>
        <x:u val="none"/>
        <x:vertAlign val="baseline"/>
        <x:sz val="11"/>
        <x:color auto="1"/>
        <x:name val="Arial"/>
        <x:family val="2"/>
        <x:scheme val="none"/>
      </x:font>
      <x:numFmt numFmtId="171" formatCode="&quot;£&quot;#,##0"/>
      <x:fill>
        <x:patternFill patternType="none">
          <x:fgColor indexed="64"/>
          <x:bgColor indexed="65"/>
        </x:patternFill>
      </x:fill>
      <x:alignment horizontal="right" vertical="center" textRotation="0" wrapText="0" indent="0" justifyLastLine="0" shrinkToFit="0" readingOrder="0"/>
      <x:border diagonalUp="0" diagonalDown="0" outline="0">
        <x:left/>
        <x:right/>
        <x:top style="thin">
          <x:color indexed="64"/>
        </x:top>
        <x:bottom style="thin">
          <x:color indexed="64"/>
        </x:bottom>
      </x:border>
      <x:protection locked="1" hidden="0"/>
    </x:dxf>
    <x:dxf>
      <x:border>
        <x:top style="thin">
          <x:color indexed="64"/>
        </x:top>
      </x:border>
    </x:dxf>
    <x:dxf>
      <x:border diagonalUp="0" diagonalDown="0">
        <x:left/>
        <x:right/>
        <x:top/>
        <x:bottom/>
      </x:border>
    </x:dxf>
    <x:dxf>
      <x:font>
        <x:b val="0"/>
        <x:i val="0"/>
        <x:strike val="0"/>
        <x:condense val="0"/>
        <x:extend val="0"/>
        <x:outline val="0"/>
        <x:shadow val="0"/>
        <x:u val="none"/>
        <x:vertAlign val="baseline"/>
        <x:sz val="11"/>
        <x:color auto="1"/>
        <x:name val="Arial"/>
        <x:family val="2"/>
        <x:scheme val="none"/>
      </x:font>
      <x:numFmt numFmtId="165" formatCode="#,##0_ ;[Red]\-#,##0\ "/>
      <x:fill>
        <x:patternFill patternType="none">
          <x:fgColor indexed="64"/>
          <x:bgColor indexed="65"/>
        </x:patternFill>
      </x:fill>
      <x:alignment horizontal="right" vertical="center" textRotation="0" wrapText="0" indent="0" justifyLastLine="0" shrinkToFit="0" readingOrder="0"/>
      <x:protection locked="1" hidden="0"/>
    </x:dxf>
    <x:dxf>
      <x:border>
        <x:bottom style="thin">
          <x:color indexed="64"/>
        </x:bottom>
      </x:border>
    </x:dxf>
    <x:dxf>
      <x:font>
        <x:b/>
        <x:i val="0"/>
        <x:strike val="0"/>
        <x:condense val="0"/>
        <x:extend val="0"/>
        <x:outline val="0"/>
        <x:shadow val="0"/>
        <x:u val="none"/>
        <x:vertAlign val="baseline"/>
        <x:sz val="11"/>
        <x:color auto="1"/>
        <x:name val="Arial"/>
        <x:family val="2"/>
        <x:scheme val="none"/>
      </x:font>
      <x:numFmt numFmtId="165" formatCode="#,##0_ ;[Red]\-#,##0\ "/>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outline="0">
        <x:left/>
        <x:right/>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171" formatCode="&quot;£&quot;#,##0"/>
      <x:fill>
        <x:patternFill patternType="none">
          <x:fgColor indexed="64"/>
          <x:bgColor indexed="65"/>
        </x:patternFill>
      </x:fill>
      <x:alignment horizontal="left" vertical="center" textRotation="0" wrapText="0" indent="0" justifyLastLine="0" shrinkToFit="0" readingOrder="0"/>
      <x:border diagonalUp="0" diagonalDown="0" outline="0">
        <x:left/>
        <x:right/>
        <x:top/>
        <x:bottom style="thin">
          <x:color indexed="64"/>
        </x:bottom>
      </x:border>
      <x:protection locked="1" hidden="0"/>
    </x:dxf>
    <x:dxf>
      <x:border diagonalUp="0" diagonalDown="0">
        <x:left/>
        <x:right/>
        <x:top/>
        <x:bottom/>
      </x:border>
    </x:dxf>
    <x:dxf>
      <x:font>
        <x:strike val="0"/>
        <x:outline val="0"/>
        <x:shadow val="0"/>
        <x:u val="none"/>
        <x:vertAlign val="baseline"/>
        <x:sz val="11"/>
        <x:color auto="1"/>
        <x:name val="Arial"/>
        <x:family val="2"/>
        <x:scheme val="none"/>
      </x:font>
    </x:dxf>
    <x:dxf>
      <x:border outline="0">
        <x:bottom style="thin">
          <x:color indexed="64"/>
        </x:bottom>
      </x:border>
    </x:dxf>
    <x:dxf>
      <x:font>
        <x:strike val="0"/>
        <x:outline val="0"/>
        <x:shadow val="0"/>
        <x:u val="none"/>
        <x:vertAlign val="baseline"/>
        <x:sz val="11"/>
        <x:color auto="1"/>
        <x:name val="Arial"/>
        <x:family val="2"/>
        <x:scheme val="none"/>
      </x:font>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horizontal style="thin">
          <x:color indexed="64"/>
        </x:horizontal>
      </x:border>
      <x:protection locked="1" hidden="0"/>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protection locked="1" hidden="0"/>
    </x:dxf>
    <x:dxf>
      <x:border outline="0">
        <x:left style="thin">
          <x:color indexed="64"/>
        </x:left>
        <x:right style="thin">
          <x:color indexed="64"/>
        </x:right>
        <x:bottom style="thin">
          <x:color indexed="64"/>
        </x:bottom>
      </x:border>
    </x:dxf>
    <x:dxf>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border diagonalUp="0" diagonalDown="0">
        <x:left style="thin">
          <x:color indexed="64"/>
        </x:left>
        <x:right/>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horizontal style="thin">
          <x:color indexed="64"/>
        </x:horizontal>
      </x:border>
      <x:protection locked="1" hidden="0"/>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protection locked="1" hidden="0"/>
    </x:dxf>
    <x:dxf>
      <x:border outline="0">
        <x:left style="thin">
          <x:color indexed="64"/>
        </x:left>
        <x:right style="thin">
          <x:color indexed="64"/>
        </x:right>
        <x:bottom style="thin">
          <x:color indexed="64"/>
        </x:bottom>
      </x:border>
    </x:dxf>
    <x:dxf>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style="thin">
          <x:color indexed="64"/>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top style="thin">
          <x:color auto="1"/>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x:left/>
        <x:right/>
        <x:top style="thin">
          <x:color indexed="64"/>
        </x:top>
        <x:bottom/>
        <x:vertical/>
        <x:horizontal/>
      </x:border>
      <x:protection locked="1" hidden="0"/>
    </x:dxf>
    <x:dxf>
      <x:border outline="0">
        <x:left style="thin">
          <x:color indexed="64"/>
        </x:left>
        <x:right style="thin">
          <x:color indexed="64"/>
        </x:right>
        <x:top style="thin">
          <x:color indexed="64"/>
        </x:top>
        <x:bottom style="thin">
          <x:color indexed="64"/>
        </x:bottom>
      </x:border>
    </x:dxf>
    <x:dxf>
      <x:protection locked="1" hidden="0"/>
    </x:dxf>
    <x:dxf>
      <x:border outline="0">
        <x:bottom style="thin">
          <x:color indexed="64"/>
        </x:bottom>
      </x:border>
    </x:dxf>
    <x:dxf>
      <x:protection locked="1" hidden="0"/>
    </x:dxf>
    <x:dxf>
      <x:font>
        <x:strike val="0"/>
        <x:outline val="0"/>
        <x:shadow val="0"/>
        <x:u val="none"/>
        <x:vertAlign val="baseline"/>
        <x:sz val="11"/>
        <x:color auto="1"/>
        <x:name val="Arial"/>
        <x:family val="2"/>
        <x:scheme val="none"/>
      </x:font>
      <x:protection locked="1" hidden="0"/>
    </x:dxf>
    <x:dxf>
      <x:font>
        <x:strike val="0"/>
        <x:outline val="0"/>
        <x:shadow val="0"/>
        <x:u val="none"/>
        <x:vertAlign val="baseline"/>
        <x:sz val="11"/>
        <x:color auto="1"/>
        <x:name val="Arial"/>
        <x:family val="2"/>
        <x:scheme val="none"/>
      </x:font>
      <x:border diagonalUp="0" diagonalDown="0">
        <x:left/>
        <x:right style="thin">
          <x:color indexed="64"/>
        </x:right>
        <x:top style="thin">
          <x:color indexed="64"/>
        </x:top>
        <x:bottom style="thin">
          <x:color indexed="64"/>
        </x:bottom>
      </x:border>
      <x:protection locked="1" hidden="0"/>
    </x:dxf>
    <x:dxf>
      <x:font>
        <x:strike val="0"/>
        <x:outline val="0"/>
        <x:shadow val="0"/>
        <x:u val="none"/>
        <x:vertAlign val="baseline"/>
        <x:sz val="11"/>
        <x:color auto="1"/>
        <x:name val="Arial"/>
        <x:family val="2"/>
        <x:scheme val="none"/>
      </x:font>
      <x:border diagonalUp="0" diagonalDown="0">
        <x:left/>
        <x:right/>
        <x:top style="thin">
          <x:color indexed="64"/>
        </x:top>
        <x:bottom style="thin">
          <x:color indexed="64"/>
        </x:bottom>
      </x:border>
      <x:protection locked="1" hidden="0"/>
    </x:dxf>
    <x:dxf>
      <x:border outline="0">
        <x:left style="thin">
          <x:color indexed="64"/>
        </x:left>
        <x:right style="thin">
          <x:color indexed="64"/>
        </x:right>
        <x:bottom style="thin">
          <x:color indexed="64"/>
        </x:bottom>
      </x:border>
    </x:dxf>
    <x:dxf>
      <x:font>
        <x:strike val="0"/>
        <x:outline val="0"/>
        <x:shadow val="0"/>
        <x:u val="none"/>
        <x:vertAlign val="baseline"/>
        <x:sz val="11"/>
        <x:color auto="1"/>
        <x:name val="Arial"/>
        <x:family val="2"/>
        <x:scheme val="none"/>
      </x:font>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border diagonalUp="0" diagonalDown="0">
        <x:left style="thin">
          <x:color indexed="64"/>
        </x:left>
        <x:right/>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border>
      <x:protection locked="1" hidden="0"/>
    </x:dxf>
    <x:dxf>
      <x:border outline="0">
        <x:left style="thin">
          <x:color indexed="64"/>
        </x:left>
        <x:right style="thin">
          <x:color indexed="64"/>
        </x:right>
        <x:bottom style="thin">
          <x:color indexed="64"/>
        </x:bottom>
      </x:border>
    </x:dxf>
    <x:dxf>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vertical/>
      </x:border>
      <x:protection locked="1" hidden="0"/>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protection locked="1" hidden="0"/>
    </x:dxf>
    <x:dxf>
      <x:border outline="0">
        <x:left style="thin">
          <x:color indexed="64"/>
        </x:left>
        <x:right style="thin">
          <x:color indexed="64"/>
        </x:right>
        <x:top style="thin">
          <x:color indexed="64"/>
        </x:top>
        <x:bottom style="thin">
          <x:color indexed="64"/>
        </x:bottom>
      </x:border>
    </x:dxf>
    <x:dxf>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border>
      <x:protection locked="1" hidden="0"/>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protection locked="1" hidden="0"/>
    </x:dxf>
    <x:dxf>
      <x:border outline="0">
        <x:left style="thin">
          <x:color indexed="64"/>
        </x:left>
        <x:right style="thin">
          <x:color indexed="64"/>
        </x:right>
        <x:top style="thin">
          <x:color indexed="64"/>
        </x:top>
        <x:bottom style="thin">
          <x:color indexed="64"/>
        </x:bottom>
      </x:border>
    </x:dxf>
    <x:dxf>
      <x:protection locked="1" hidden="0"/>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vertical/>
      </x:border>
      <x:protection locked="1" hidden="0"/>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protection locked="1" hidden="0"/>
    </x:dxf>
    <x:dxf>
      <x:border diagonalUp="0" diagonalDown="0">
        <x:left style="thin">
          <x:color indexed="64"/>
        </x:left>
        <x:right style="thin">
          <x:color indexed="64"/>
        </x:right>
        <x:top style="thin">
          <x:color indexed="64"/>
        </x:top>
        <x:bottom style="thin">
          <x:color indexed="64"/>
        </x:bottom>
      </x:border>
    </x:dxf>
    <x:dxf>
      <x:protection locked="1" hidden="0"/>
    </x:dxf>
    <x:dxf>
      <x:border outline="0">
        <x:bottom style="thin">
          <x:color indexed="64"/>
        </x:bottom>
      </x:border>
    </x:dxf>
    <x:dxf>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solid">
          <x:fgColor indexed="64"/>
          <x:bgColor theme="0" tint="-0.14999847407452621"/>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alignment vertical="center" textRotation="0" indent="0" justifyLastLine="0" shrinkToFit="0" readingOrder="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horizontal="right" vertical="center" textRotation="0" wrapText="0" indent="0" justifyLastLine="0" shrinkToFit="0" readingOrder="0"/>
      <x:border diagonalUp="0" diagonalDown="0" outline="0">
        <x:left/>
        <x:right style="thin">
          <x:color indexed="64"/>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solid">
          <x:fgColor indexed="64"/>
          <x:bgColor theme="0" tint="-0.14999847407452621"/>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style="thin">
          <x:color indexed="64"/>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border diagonalUp="0" diagonalDown="0" outline="0">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border diagonalUp="0" diagonalDown="0" outline="0">
        <x:left/>
        <x:right/>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border outline="0">
        <x:top style="medium">
          <x:color indexed="64"/>
        </x:top>
        <x:bottom style="medium">
          <x:color indexed="64"/>
        </x:bottom>
      </x:border>
    </x:dxf>
    <x:dxf>
      <x:alignment vertical="center" textRotation="0" indent="0" justifyLastLine="0" shrinkToFit="0" readingOrder="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right" vertical="center" textRotation="0" wrapText="1" indent="0" justifyLastLine="0" shrinkToFit="0" readingOrder="0"/>
      <x:protection locked="1" hidden="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horizontal="left" vertical="center" textRotation="0" wrapText="0" indent="0" justifyLastLine="0" shrinkToFit="0" readingOrder="0"/>
    </x:dxf>
    <x:dxf>
      <x:border outline="0">
        <x:top style="medium">
          <x:color indexed="64"/>
        </x:top>
        <x:bottom style="medium">
          <x:color indexed="64"/>
        </x:bottom>
      </x:border>
    </x:dxf>
    <x:dxf>
      <x:alignment vertical="center" textRotation="0" indent="0" justifyLastLine="0" shrinkToFit="0" readingOrder="0"/>
    </x:dxf>
    <x:dxf>
      <x:border outline="0">
        <x:bottom style="thin">
          <x:color indexed="64"/>
        </x:bottom>
      </x:border>
    </x:dxf>
    <x:dxf>
      <x:alignment vertical="center" textRotation="0" indent="0" justifyLastLine="0" shrinkToFit="0" readingOrder="0"/>
    </x:dxf>
    <x:dxf>
      <x:numFmt numFmtId="3" formatCode="#,##0"/>
    </x:dxf>
    <x:dxf>
      <x:border>
        <x:left style="thin">
          <x:color indexed="64"/>
        </x:left>
      </x:border>
    </x:dxf>
    <x:dxf>
      <x:alignment horizontal="left" vertical="center" textRotation="0" indent="0" justifyLastLine="0" shrinkToFit="0" readingOrder="0"/>
    </x:dxf>
    <x:dxf>
      <x:border outline="0">
        <x:bottom style="medium">
          <x:color indexed="64"/>
        </x:bottom>
      </x:border>
    </x:dxf>
    <x:dxf>
      <x:border outline="0">
        <x:bottom style="thin">
          <x:color indexed="64"/>
        </x:bottom>
      </x:border>
    </x:dxf>
    <x:dxf>
      <x:font>
        <x:b/>
        <x:i val="0"/>
        <x:strike val="0"/>
        <x:condense val="0"/>
        <x:extend val="0"/>
        <x:outline val="0"/>
        <x:shadow val="0"/>
        <x:u val="none"/>
        <x:vertAlign val="baseline"/>
        <x:sz val="11"/>
        <x:color rgb="FF002554"/>
        <x:name val="Arial"/>
        <x:family val="2"/>
        <x:scheme val="none"/>
      </x:font>
      <x:alignment horizontal="right" vertical="center" textRotation="0" wrapText="1" indent="0" justifyLastLine="0" shrinkToFit="0" readingOrder="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solid">
          <x:fgColor indexed="64"/>
          <x:bgColor theme="0" tint="-0.14999847407452621"/>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outline="0">
        <x:left/>
        <x:right/>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border diagonalUp="0" diagonalDown="0">
        <x:left/>
        <x:right style="thin">
          <x:color indexed="64"/>
        </x:right>
        <x:top style="medium">
          <x:color indexed="64"/>
        </x:top>
        <x:bottom style="medium">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vertical="center" textRotation="0" indent="0" justifyLastLine="0" shrinkToFit="0" readingOrder="0"/>
      <x:protection locked="1" hidden="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right" vertical="center" textRotation="0" wrapText="1"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x:left/>
        <x:right/>
        <x:top/>
        <x:bottom style="hair">
          <x:color indexed="64"/>
        </x:bottom>
        <x:vertical/>
      </x:border>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outline="0">
        <x:left/>
        <x:right/>
        <x:top/>
        <x:bottom/>
      </x:border>
      <x:protection locked="1" hidden="0"/>
    </x:dxf>
    <x:dxf>
      <x:alignment vertical="center" textRotation="0" wrapText="0" indent="0" justifyLastLine="0" shrinkToFit="0" readingOrder="0"/>
    </x:dxf>
    <x:dxf>
      <x:font>
        <x:b/>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general" vertical="center" textRotation="0" wrapText="0" indent="0" justifyLastLine="0" shrinkToFit="0" readingOrder="0"/>
      <x:border diagonalUp="0" diagonalDown="0" outline="0">
        <x:left/>
        <x:right/>
        <x:top style="medium">
          <x:color indexed="64"/>
        </x:top>
        <x:bottom/>
      </x:border>
      <x:protection locked="1" hidden="0"/>
    </x:dxf>
    <x:dxf>
      <x:border diagonalUp="0" diagonalDown="0">
        <x:left style="thin">
          <x:color indexed="64"/>
        </x:left>
        <x:right style="thin">
          <x:color indexed="64"/>
        </x:right>
        <x:top style="thin">
          <x:color indexed="64"/>
        </x:top>
        <x:bottom style="thin">
          <x:color indexed="64"/>
        </x:bottom>
      </x:border>
    </x:dxf>
    <x:dxf>
      <x:alignment vertical="center" textRotation="0" wrapText="0" indent="0" justifyLastLine="0" shrinkToFit="0" readingOrder="0"/>
    </x:dxf>
    <x:dxf>
      <x:alignment vertical="center" textRotation="0" wrapText="0" indent="0" justifyLastLine="0" shrinkToFit="0" readingOrder="0"/>
    </x:dxf>
    <x:dxf>
      <x:border diagonalUp="0" diagonalDown="0">
        <x:left/>
        <x:right style="thin">
          <x:color indexed="64"/>
        </x:right>
        <x:vertical/>
      </x:border>
    </x:dxf>
    <x:dxf>
      <x:border diagonalUp="0" diagonalDown="0">
        <x:left style="thin">
          <x:color indexed="64"/>
        </x:left>
        <x:right style="thin">
          <x:color indexed="64"/>
        </x:right>
        <x:top style="thin">
          <x:color indexed="64"/>
        </x:top>
        <x:bottom style="thin">
          <x:color indexed="64"/>
        </x:bottom>
      </x:border>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wrapText="1" indent="0" justifyLastLine="0" shrinkToFit="0" readingOrder="0"/>
    </x:dxf>
    <x:dxf>
      <x:alignment horizontal="general" vertical="top" textRotation="0" wrapText="1" indent="0" justifyLastLine="0" shrinkToFit="0" readingOrder="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outline="0">
        <x:left/>
        <x:right/>
        <x:top/>
        <x:bottom/>
      </x:border>
    </x:dxf>
    <x:dxf>
      <x:border outline="0">
        <x:left style="thin">
          <x:color indexed="64"/>
        </x:left>
        <x:right style="thin">
          <x:color indexed="64"/>
        </x:right>
        <x:top style="thin">
          <x:color indexed="64"/>
        </x:top>
        <x:bottom style="thin">
          <x:color indexed="64"/>
        </x:bottom>
      </x:border>
    </x:dxf>
    <x:dxf>
      <x:alignment horizontal="general" vertical="top" textRotation="0" wrapText="1" indent="0" justifyLastLine="0" shrinkToFit="0" readingOrder="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dxf>
    <x:dxf>
      <x:font>
        <x:b/>
        <x:i val="0"/>
        <x:color rgb="FF002554"/>
      </x:font>
      <x:border>
        <x:left style="thin">
          <x:color auto="1"/>
        </x:left>
        <x:right style="thin">
          <x:color auto="1"/>
        </x:right>
        <x:top style="thin">
          <x:color auto="1"/>
        </x:top>
        <x:bottom style="thin">
          <x:color auto="1"/>
        </x:bottom>
      </x:border>
    </x:dxf>
    <x:dxf>
      <x:font>
        <x:strike val="0"/>
      </x:font>
      <x:border>
        <x:left style="thin">
          <x:color auto="1"/>
        </x:left>
        <x:right style="thin">
          <x:color auto="1"/>
        </x:right>
        <x:top style="thin">
          <x:color auto="1"/>
        </x:top>
        <x:bottom style="thin">
          <x:color auto="1"/>
        </x:bottom>
      </x:border>
    </x:dxf>
  </x:dxfs>
  <x:tableStyles count="2" defaultTableStyle="TableStyleMedium9" defaultPivotStyle="PivotStyleLight16">
    <x:tableStyle name="OfS table" pivot="0" count="2" xr9:uid="{092AEB6D-1E7C-4FC6-8F0E-DAF9D2B7EEB8}">
      <x:tableStyleElement type="wholeTable" dxfId="159"/>
      <x:tableStyleElement type="headerRow" dxfId="158"/>
    </x:tableStyle>
    <x:tableStyle name="Table Style 1" pivot="0" count="0" xr9:uid="{6674D2E3-B3DC-4083-900B-53FE64F104D1}"/>
  </x:tableStyles>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D9F3D9"/>
      <x:color rgb="FFEAEAEA"/>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calcChain" Target="calcChain.xml"/><Relationship Id="rId4" Type="http://schemas.openxmlformats.org/officeDocument/2006/relationships/worksheet" Target="worksheets/sheet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7" dataDxfId="156" tableBorderDxfId="155" headerRowCellStyle="Normal 5 3" dataCellStyle="Hyperlink 2">
  <tableColumns count="1">
    <tableColumn id="1" xr3:uid="{9386DD02-CC06-4E87-BF79-33D748CE89DE}" name="Column1" headerRowDxfId="154" dataDxfId="153"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83" dataDxfId="81" headerRowBorderDxfId="82" tableBorderDxfId="80">
  <tableColumns count="3">
    <tableColumn id="1" xr3:uid="{5AC3AE30-4D4F-4189-868C-348EDE36E3BB}" name="Group_x000a_(Qualification Aim / Age / Risk Category)" dataDxfId="79" dataCellStyle="Normal 3 2"/>
    <tableColumn id="2" xr3:uid="{1426BD7C-4BFD-4F72-9398-D4971837EC5C}" name="Full-time and sandwich year out UG headcount _x000a_(from 2021-22 individualised data):_x000a_quintiles 1 and 2" dataDxfId="78" dataCellStyle="Normal_wpdb_ 2"/>
    <tableColumn id="4" xr3:uid="{6C948BF3-F7A3-4DB4-9884-F241ECE8992D}" name="Label" dataDxfId="77"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76" dataDxfId="74" headerRowBorderDxfId="75" tableBorderDxfId="73">
  <tableColumns count="3">
    <tableColumn id="1" xr3:uid="{4E455D9B-CC35-49A3-ADA0-105F6D3763EE}" name="Entity" dataDxfId="72" dataCellStyle="Normal 3 2"/>
    <tableColumn id="2" xr3:uid="{4C51FF11-25C0-4763-B936-33C27160F66D}" name="Value" dataDxfId="71" dataCellStyle="Normal_wpdb_ 2"/>
    <tableColumn id="4" xr3:uid="{5B72E626-8552-4723-96CC-02D952B78AE9}" name="Label or formula" dataDxfId="70"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69" dataDxfId="67" headerRowBorderDxfId="68" tableBorderDxfId="66">
  <tableColumns count="3">
    <tableColumn id="1" xr3:uid="{F8F47877-8605-4104-8B56-BD4E73F6F894}" name="Entity" dataDxfId="65"/>
    <tableColumn id="2" xr3:uid="{7D9D1C3C-F95B-405C-97B7-0F8D0BC7BA5C}" name="Value" dataDxfId="64"/>
    <tableColumn id="4" xr3:uid="{005000B6-AF12-45B3-B31F-401135056D7B}" name="Label or formula" dataDxfId="63"/>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62" dataDxfId="60" headerRowBorderDxfId="61" tableBorderDxfId="59">
  <tableColumns count="3">
    <tableColumn id="1" xr3:uid="{3872B8F7-0697-49F2-8757-AFF7548D00D3}" name="Disability status" dataDxfId="58" dataCellStyle="Normal 3 2"/>
    <tableColumn id="2" xr3:uid="{C3E6DE68-DA6B-42B2-B603-69CB1C00C142}" name="DSA-eligible headcount_x000a_(from 2021-22 individualised data)" dataDxfId="57" dataCellStyle="Normal_wpdb_ 2"/>
    <tableColumn id="4" xr3:uid="{4A452F64-E555-4347-9110-574A2DC9A5EF}" name="Label" dataDxfId="56"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55" dataDxfId="53" headerRowBorderDxfId="54" tableBorderDxfId="52">
  <tableColumns count="3">
    <tableColumn id="1" xr3:uid="{9ADC25E6-22E1-4F55-A01E-E5BAB686496F}" name="Entity" dataDxfId="51" dataCellStyle="Normal 3 2"/>
    <tableColumn id="2" xr3:uid="{049D7AE3-EA39-4552-96A6-C1096C8A826F}" name="Value" dataDxfId="50" dataCellStyle="Normal_wpdb_ 2"/>
    <tableColumn id="4" xr3:uid="{D5C923F9-5275-4E20-9219-00F2BAB3258D}" name="Column1" dataDxfId="49"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48" dataDxfId="46" headerRowBorderDxfId="47" tableBorderDxfId="45">
  <tableColumns count="3">
    <tableColumn id="1" xr3:uid="{17DF2794-DA9A-43A3-8FDF-EC7A95DB36C7}" name="Entity" dataDxfId="44" dataCellStyle="Normal 3 2"/>
    <tableColumn id="2" xr3:uid="{181AE1C4-55C2-4C59-8BF0-A74491653D9A}" name="Value" dataDxfId="43" dataCellStyle="Normal_wpdb_ 2"/>
    <tableColumn id="4" xr3:uid="{584899C9-A585-4C8E-9F25-FD5AC951B64D}" name="Label or formula" dataDxfId="42"/>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41" dataDxfId="39" headerRowBorderDxfId="40" tableBorderDxfId="38">
  <tableColumns count="2">
    <tableColumn id="1" xr3:uid="{C87B3E63-2DEA-4CFB-9BD5-6CCE9E0E01F0}" name="Price group" dataDxfId="37"/>
    <tableColumn id="2" xr3:uid="{69C1E317-024A-4F8F-B9F6-338A109DB87C}" name="Rate of funding" dataDxfId="36"/>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35" dataDxfId="33" headerRowBorderDxfId="34" tableBorderDxfId="32" totalsRowBorderDxfId="31">
  <tableColumns count="1">
    <tableColumn id="1" xr3:uid="{F675A0CF-87DD-4B51-982A-75E2CF9012D6}" name="Rate of funding" dataDxfId="30"/>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9" dataDxfId="27" headerRowBorderDxfId="28" tableBorderDxfId="26">
  <tableColumns count="3">
    <tableColumn id="1" xr3:uid="{6D60CC9E-E1B0-4A55-AB05-4D15933C527A}" name="Profession" dataDxfId="25"/>
    <tableColumn id="3" xr3:uid="{62C79737-862C-4416-A514-E723CFB4E7A8}" name="Rate of funding_x000a_UG" dataDxfId="24"/>
    <tableColumn id="4" xr3:uid="{F89477D5-DE3D-4005-98AB-6ABF80AFC785}" name="Rate of funding_x000a_PGT (UG fee)" dataDxfId="23"/>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22" dataDxfId="20" headerRowBorderDxfId="21" tableBorderDxfId="19" totalsRowBorderDxfId="18">
  <tableColumns count="2">
    <tableColumn id="1" xr3:uid="{E3EABFA6-3231-4406-9358-5BFB0C778783}" name="Price group" dataDxfId="17"/>
    <tableColumn id="2" xr3:uid="{B6C7008A-E1A7-4BE1-866F-D6F365650752}" name="Rate of funding" dataDxfId="16"/>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6:C31" totalsRowShown="0" headerRowDxfId="152" headerRowBorderDxfId="151" tableBorderDxfId="150">
  <tableColumns count="3">
    <tableColumn id="2" xr3:uid="{241EEA89-1D61-40B9-9867-FFF90831DEA8}" name="Name of allocation"/>
    <tableColumn id="3" xr3:uid="{8BCD976B-ED2E-4FFD-BC39-A378F5946565}" name="2023-24 allocation (£)" dataDxfId="149"/>
    <tableColumn id="4" xr3:uid="{BB2096D9-79AC-428C-BA6B-6CBB8C68800D}" name="2023-24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15" tableBorderDxfId="14">
  <tableColumns count="2">
    <tableColumn id="1" xr3:uid="{DBAF1E71-4E3A-46B6-8E6C-1ED47952AC60}" name="Price group" dataDxfId="13"/>
    <tableColumn id="2" xr3:uid="{C892F6E0-D52F-4215-9428-673B809AF613}" name="Rate of funding" dataDxfId="12"/>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11">
  <tableColumns count="2">
    <tableColumn id="1" xr3:uid="{A785AEAE-481A-4A8C-AA0A-21926A52C09C}" name="Price group" dataDxfId="10"/>
    <tableColumn id="2" xr3:uid="{37C7BB59-EF59-42C5-BF4C-023593558A8F}" name="Rate of funding" dataDxfId="9"/>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4:B37" headerRowCount="0" totalsRowShown="0" headerRowDxfId="148" dataDxfId="147" tableBorderDxfId="146">
  <tableColumns count="2">
    <tableColumn id="1" xr3:uid="{E2EBD62A-A3EF-4A9B-AF9C-2BECCB72B470}" name="Column1" headerRowDxfId="145" dataDxfId="144"/>
    <tableColumn id="3" xr3:uid="{2D47541A-DB4A-46EF-9722-F281DCE7197A}" name="Column3" headerRowDxfId="143" dataDxfId="142"/>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41" dataDxfId="139" headerRowBorderDxfId="140" tableBorderDxfId="138">
  <tableColumns count="8">
    <tableColumn id="1" xr3:uid="{9B1C1A92-8DBB-4A2E-8F56-45803B4E13AB}" name="Price group" dataDxfId="137"/>
    <tableColumn id="2" xr3:uid="{DAA27C68-6911-4F98-B1D3-AE3901A12CE1}" name="Mode" dataDxfId="136"/>
    <tableColumn id="3" xr3:uid="{50655DE4-A811-4E99-BAB7-9D5E6E67F536}" name="Level" dataDxfId="135"/>
    <tableColumn id="4" xr3:uid="{B1085008-D7AF-4AD6-B3D0-546274FCFCDA}" name="OfS-fundable FTEs" dataDxfId="134"/>
    <tableColumn id="5" xr3:uid="{41B684DB-1113-4C84-BF60-36E31876BC8A}" name="Adjustment for over-recruitment against medical and dental intake targets" dataDxfId="133"/>
    <tableColumn id="6" xr3:uid="{FBF92683-5331-4656-8FFE-743A5683EC8D}" name="Other FTE adjustments" dataDxfId="132"/>
    <tableColumn id="7" xr3:uid="{49CDDEBB-E171-473C-B4F9-1AECB59BDFF3}" name="Total FTEs for 2023-24 high-cost subject funding" dataDxfId="131"/>
    <tableColumn id="8" xr3:uid="{F8315DCA-0E3F-4637-B938-70EA3EB90DDB}" name="High-cost subject funding (£)" dataDxfId="130"/>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9" headerRowBorderDxfId="128" tableBorderDxfId="127">
  <tableColumns count="7">
    <tableColumn id="1" xr3:uid="{8472BA02-A3F3-43F1-A140-C44373BC7122}" name="Profession"/>
    <tableColumn id="2" xr3:uid="{81461E2D-00AA-4D07-B3FD-91221B4AAD17}" name="Level" dataDxfId="126"/>
    <tableColumn id="3" xr3:uid="{8CD24862-2E2D-4A81-BCB0-E33403AC0220}" name="OfS-fundable FTEs_x000a_(Full-time)" dataDxfId="125"/>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24"/>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23" dataDxfId="121" headerRowBorderDxfId="122" tableBorderDxfId="120">
  <tableColumns count="7">
    <tableColumn id="1" xr3:uid="{D61336AD-C6F7-4EEE-90E5-AA6BE9E24732}" name="Type of year abroad" dataDxfId="119"/>
    <tableColumn id="2" xr3:uid="{AE035C3B-77AF-41D3-8D3C-E2B481C84ED1}" name="Full-time years abroad_x000a_(OfS-fundable)" dataDxfId="118"/>
    <tableColumn id="3" xr3:uid="{343F140D-A7F1-4D39-93FC-A923335140EE}" name="Full-time years abroad_x000a_(Non-fundable)" dataDxfId="117"/>
    <tableColumn id="4" xr3:uid="{751B250D-4FA4-4F51-90B6-C7E026BBA525}" name="Sandwich year out years abroad_x000a_(OfS-fundable)" dataDxfId="116"/>
    <tableColumn id="5" xr3:uid="{810A66DB-A182-4979-9AD7-42E9B36E6D6F}" name="Sandwich year out years abroad_x000a_(Non-fundable)" dataDxfId="115"/>
    <tableColumn id="6" xr3:uid="{FA288298-9900-4FB4-946D-13B704AFBA33}" name="Total years countable for Overseas study programmes" dataDxfId="114"/>
    <tableColumn id="7" xr3:uid="{2F22E20A-9A26-4C06-ABFE-8EC20E1C3DB7}" name="Overseas study programmes (£)" dataDxfId="113"/>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12" dataDxfId="110" headerRowBorderDxfId="111" tableBorderDxfId="109" headerRowCellStyle="Normal_jul0047 2">
  <tableColumns count="11">
    <tableColumn id="1" xr3:uid="{D7F9C3FC-3C07-437D-8608-6C068D60D1B3}" name="Price group" dataDxfId="108"/>
    <tableColumn id="2" xr3:uid="{43AACC6F-6F22-4319-A15A-A39BC5126D1D}" name="Mode" dataDxfId="107"/>
    <tableColumn id="3" xr3:uid="{415C33F0-1C40-4EDF-A9D8-35B7D49F5000}" name="Level" dataDxfId="106"/>
    <tableColumn id="4" xr3:uid="{BD25CD03-8133-42DA-8787-B28B78FD4DEB}" name="Length" dataDxfId="105"/>
    <tableColumn id="5" xr3:uid="{6B1A4DF5-0043-4E2C-932F-6AB45261E8DE}" name="OfS-fundable FTEs" dataDxfId="104"/>
    <tableColumn id="6" xr3:uid="{9D915E61-36ED-4285-AAB8-BB567C767A52}" name="Adjustment for over-recruitment against medical and dental intake targets" dataDxfId="103"/>
    <tableColumn id="7" xr3:uid="{AFDEA94C-4198-4852-ABFB-0AE92AFADE45}" name="Other FTE adjustments" dataDxfId="102"/>
    <tableColumn id="8" xr3:uid="{AC3503BD-FE3F-42B2-BF2D-0A5FAB18ECB9}" name="Total FTEs for 2023-24 other high-cost targeted allocations" dataDxfId="101"/>
    <tableColumn id="9" xr3:uid="{99F7BD92-FAE3-4264-9519-A0D86FBB6D75}" name="Postgraduate taught supplement (£)" dataDxfId="100"/>
    <tableColumn id="10" xr3:uid="{E8AD9259-BA2E-4F86-B5B0-052BC280DFAA}" name="Intensive postgraduate provision (£)" dataDxfId="99" dataCellStyle="Normal 8"/>
    <tableColumn id="11" xr3:uid="{34A908A6-67D2-4DAC-AB08-257E3096D6C8}" name="Accelerated _x000a_full-time undergraduate provision (£)" dataDxfId="98"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97" dataDxfId="95" headerRowBorderDxfId="96" tableBorderDxfId="94">
  <tableColumns count="3">
    <tableColumn id="1" xr3:uid="{0D8D294C-2AF5-4546-8D2C-CE5EEB4B0677}" name="Group_x000a_(Qualification Aim / Age / Risk Category)" dataDxfId="93" dataCellStyle="Normal 3 2"/>
    <tableColumn id="2" xr3:uid="{7D8352E1-9B42-44CD-915D-6721D5A7051F}" name="Full-time and sandwich year out UG headcount _x000a_(from 2021-22 individualised data):_x000a_all quintiles" dataDxfId="92" dataCellStyle="Normal_wpdb_ 2"/>
    <tableColumn id="5" xr3:uid="{5B6234E4-0244-423C-BA1D-1A7F28F16E6A}" name="Label" dataDxfId="91"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90" dataDxfId="88" headerRowBorderDxfId="89" tableBorderDxfId="87">
  <tableColumns count="3">
    <tableColumn id="1" xr3:uid="{8E0E1708-D152-4689-AC9A-D3749AB08BE8}" name="Entity" dataDxfId="86" dataCellStyle="Normal 3 2"/>
    <tableColumn id="2" xr3:uid="{0D5B6988-7B00-4E66-93F3-D7754DD3C460}" name="Value" dataDxfId="85" dataCellStyle="Normal_wpdb_ 2"/>
    <tableColumn id="4" xr3:uid="{C6A92631-ABB8-4B97-B084-5964D94C16E5}" name="Label or formula" dataDxfId="84" dataCellStyle="Normal_wpdb_ 2"/>
  </tableColumns>
  <tableStyleInfo name="OfS tabl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officeforstudents.org.uk/advice-and-guidance/skills-and-employment/degree-apprenticeships/degree-apprenticeships-for-providers/funding-for-degree-apprenticeships/"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x14ac:dyDescent="0.35"/>
  <cols>
    <col min="1" max="1" width="141.85546875" style="90" customWidth="1"/>
    <col min="2" max="2" width="8.28515625" style="90" customWidth="1"/>
    <col min="3" max="3" width="12.140625" style="90" hidden="1" customWidth="1"/>
    <col min="4" max="4" width="15.42578125" style="90" hidden="1" customWidth="1"/>
    <col min="5" max="5" width="9.140625" style="90" hidden="1" customWidth="1"/>
    <col min="6" max="6" width="0" style="90" hidden="1" customWidth="1"/>
    <col min="7" max="7" width="10" style="90" customWidth="1"/>
    <col min="8" max="8" width="11.5703125" style="90" customWidth="1"/>
    <col min="9" max="9" width="9.140625" style="90" customWidth="1"/>
    <col min="10" max="16" width="9.140625" style="90"/>
    <col min="17" max="20" width="9.140625" style="90" customWidth="1"/>
    <col min="21" max="16384" width="9.140625" style="90"/>
  </cols>
  <sheetData>
    <row r="1" spans="1:19" ht="25.15" x14ac:dyDescent="0.35">
      <c r="A1" s="103" t="s">
        <v>468</v>
      </c>
      <c r="B1" s="103"/>
      <c r="C1" s="103"/>
      <c r="D1" s="103"/>
      <c r="E1" s="103"/>
      <c r="F1" s="103"/>
      <c r="G1" s="103"/>
      <c r="H1" s="103"/>
      <c r="I1" s="103"/>
      <c r="J1" s="103"/>
      <c r="K1" s="103"/>
      <c r="L1" s="103"/>
      <c r="M1" s="103"/>
    </row>
    <row r="2" spans="1:19" s="47" customFormat="1" ht="20.100000000000001" customHeight="1" x14ac:dyDescent="0.8">
      <c r="A2" s="104" t="str">
        <f>A_Summary!I21</f>
        <v>Provider</v>
      </c>
      <c r="B2" s="105"/>
      <c r="C2" s="105"/>
      <c r="D2" s="105"/>
      <c r="E2" s="105"/>
      <c r="F2" s="105"/>
      <c r="G2" s="105"/>
      <c r="H2" s="105"/>
      <c r="I2" s="105"/>
      <c r="J2" s="105"/>
      <c r="K2" s="105"/>
      <c r="L2" s="105"/>
      <c r="M2" s="105"/>
      <c r="N2" s="46"/>
      <c r="O2" s="46"/>
      <c r="P2" s="46"/>
      <c r="Q2" s="46"/>
    </row>
    <row r="3" spans="1:19" s="47" customFormat="1" ht="20.100000000000001" customHeight="1" x14ac:dyDescent="0.8">
      <c r="A3" s="105" t="str">
        <f>IF(UKPRN="","UKPRN: 100XXXXX","UKPRN: "&amp;UKPRN&amp;"")</f>
        <v>UKPRN: 100XXXXX</v>
      </c>
      <c r="B3" s="105"/>
      <c r="C3" s="105"/>
      <c r="D3" s="105"/>
      <c r="E3" s="105"/>
      <c r="F3" s="105"/>
      <c r="G3" s="105"/>
      <c r="H3" s="105"/>
      <c r="I3" s="105"/>
      <c r="J3" s="105"/>
      <c r="K3" s="105"/>
      <c r="L3" s="105"/>
      <c r="M3" s="105"/>
      <c r="N3" s="48"/>
      <c r="O3" s="48"/>
      <c r="P3" s="48"/>
      <c r="Q3" s="48"/>
    </row>
    <row r="4" spans="1:19" ht="15" x14ac:dyDescent="0.35">
      <c r="A4" s="105"/>
      <c r="B4" s="105"/>
      <c r="C4" s="105"/>
      <c r="D4" s="105"/>
      <c r="E4" s="105"/>
      <c r="F4" s="105"/>
      <c r="G4" s="105"/>
      <c r="H4" s="105"/>
      <c r="I4" s="105"/>
      <c r="J4" s="105"/>
      <c r="K4" s="105"/>
      <c r="L4" s="105"/>
      <c r="M4" s="105"/>
    </row>
    <row r="5" spans="1:19" ht="15" x14ac:dyDescent="0.35">
      <c r="A5" s="105" t="s">
        <v>316</v>
      </c>
      <c r="B5" s="105"/>
      <c r="C5" s="105"/>
      <c r="D5" s="105"/>
      <c r="E5" s="105"/>
      <c r="F5" s="105"/>
      <c r="G5" s="105"/>
      <c r="H5" s="105"/>
      <c r="I5" s="105"/>
      <c r="J5" s="105"/>
      <c r="K5" s="105"/>
      <c r="L5" s="105"/>
      <c r="M5" s="105"/>
    </row>
    <row r="6" spans="1:19" ht="32.25" customHeight="1" x14ac:dyDescent="0.35">
      <c r="A6" s="106" t="s">
        <v>473</v>
      </c>
      <c r="B6" s="49"/>
      <c r="C6" s="49"/>
      <c r="D6" s="49"/>
      <c r="E6" s="49"/>
      <c r="F6" s="49"/>
      <c r="G6" s="49"/>
      <c r="H6" s="49"/>
      <c r="I6" s="49"/>
      <c r="J6" s="49"/>
      <c r="K6" s="49"/>
      <c r="L6" s="49"/>
      <c r="M6" s="49"/>
    </row>
    <row r="7" spans="1:19" ht="13.5" customHeight="1" x14ac:dyDescent="0.35">
      <c r="A7" s="106"/>
      <c r="B7" s="49"/>
      <c r="C7" s="49"/>
      <c r="D7" s="49"/>
      <c r="E7" s="49"/>
      <c r="F7" s="49"/>
      <c r="G7" s="49"/>
      <c r="H7" s="49"/>
      <c r="I7" s="49"/>
      <c r="J7" s="49"/>
      <c r="K7" s="49"/>
      <c r="L7" s="49"/>
      <c r="M7" s="49"/>
    </row>
    <row r="8" spans="1:19" ht="21.75" customHeight="1" x14ac:dyDescent="0.35">
      <c r="A8" s="105" t="s">
        <v>317</v>
      </c>
      <c r="B8" s="49"/>
      <c r="C8" s="49"/>
      <c r="D8" s="49"/>
      <c r="E8" s="49"/>
      <c r="F8" s="49"/>
      <c r="G8" s="49"/>
      <c r="H8" s="49"/>
      <c r="I8" s="49"/>
      <c r="J8" s="49"/>
      <c r="K8" s="49"/>
      <c r="L8" s="49"/>
      <c r="M8" s="49"/>
      <c r="N8" s="89"/>
      <c r="O8" s="89"/>
    </row>
    <row r="9" spans="1:19" ht="18" customHeight="1" x14ac:dyDescent="0.35">
      <c r="A9" s="106" t="s">
        <v>382</v>
      </c>
      <c r="B9" s="49"/>
      <c r="C9" s="49"/>
      <c r="D9" s="49"/>
      <c r="E9" s="49"/>
      <c r="F9" s="49"/>
      <c r="G9" s="49"/>
      <c r="H9" s="49"/>
      <c r="I9" s="49"/>
      <c r="J9" s="49"/>
      <c r="K9" s="49"/>
      <c r="L9" s="49"/>
      <c r="M9" s="49"/>
      <c r="N9" s="89"/>
      <c r="O9" s="89"/>
    </row>
    <row r="10" spans="1:19" s="112" customFormat="1" ht="18.75" customHeight="1" x14ac:dyDescent="0.35">
      <c r="A10" s="108" t="str">
        <f>"A Summary:"&amp;MID(A_Summary!A1,9,100)</f>
        <v>A Summary: 2023-24 Summary of allocations</v>
      </c>
      <c r="B10" s="109"/>
      <c r="C10" s="110"/>
      <c r="D10" s="110"/>
      <c r="E10" s="110"/>
      <c r="F10" s="110"/>
      <c r="G10" s="110"/>
      <c r="H10" s="110"/>
      <c r="I10" s="110"/>
      <c r="J10" s="110"/>
      <c r="K10" s="107"/>
      <c r="L10" s="107"/>
      <c r="M10" s="107"/>
      <c r="N10" s="111"/>
      <c r="O10" s="111"/>
      <c r="S10" s="113"/>
    </row>
    <row r="11" spans="1:19" s="112" customFormat="1" ht="18.75" customHeight="1" x14ac:dyDescent="0.35">
      <c r="A11" s="108" t="str">
        <f>"B High-cost:"&amp;MID(B_High_cost!A1,9,100)</f>
        <v>B High-cost: 2023-24 High-cost subject funding</v>
      </c>
      <c r="B11" s="109"/>
      <c r="C11" s="110"/>
      <c r="D11" s="110"/>
      <c r="E11" s="110"/>
      <c r="F11" s="110"/>
      <c r="G11" s="110"/>
      <c r="H11" s="110"/>
      <c r="I11" s="110"/>
      <c r="J11" s="110"/>
      <c r="K11" s="107"/>
      <c r="L11" s="107"/>
      <c r="M11" s="107"/>
      <c r="N11" s="111"/>
      <c r="O11" s="111"/>
    </row>
    <row r="12" spans="1:19" s="112" customFormat="1" ht="18.75" customHeight="1" x14ac:dyDescent="0.35">
      <c r="A12" s="108" t="str">
        <f>"C NMAH supplement:"&amp;MID(C_NMAH_supplement!A1,9,100)</f>
        <v>C NMAH supplement: 2023-24 Nursing, midwifery and allied health supplement</v>
      </c>
      <c r="B12" s="109"/>
      <c r="C12" s="110"/>
      <c r="D12" s="110"/>
      <c r="E12" s="110"/>
      <c r="F12" s="110"/>
      <c r="G12" s="110"/>
      <c r="H12" s="110"/>
      <c r="I12" s="110"/>
      <c r="J12" s="110"/>
      <c r="K12" s="107"/>
      <c r="L12" s="107"/>
      <c r="M12" s="107"/>
      <c r="N12" s="111"/>
      <c r="O12" s="111"/>
    </row>
    <row r="13" spans="1:19" s="112" customFormat="1" ht="18.75" customHeight="1" x14ac:dyDescent="0.35">
      <c r="A13" s="108" t="str">
        <f>"D Overseas:"&amp;MID(D_Overseas!A1,9,100)</f>
        <v>D Overseas: 2023-24 Overseas study programmes</v>
      </c>
      <c r="B13" s="109"/>
      <c r="C13" s="110"/>
      <c r="D13" s="110"/>
      <c r="E13" s="110"/>
      <c r="F13" s="110"/>
      <c r="G13" s="110"/>
      <c r="H13" s="110"/>
      <c r="I13" s="110"/>
      <c r="J13" s="110"/>
      <c r="K13" s="107"/>
      <c r="L13" s="107"/>
      <c r="M13" s="107"/>
      <c r="N13" s="111"/>
      <c r="O13" s="111"/>
    </row>
    <row r="14" spans="1:19" s="112" customFormat="1" ht="18.75" customHeight="1" x14ac:dyDescent="0.35">
      <c r="A14" s="108" t="str">
        <f>"E Other high-cost targeted allocations:"&amp;MID(E_Other_high_cost_targeted!A1,9,100)</f>
        <v>E Other high-cost targeted allocations: 2023-24 Other high-cost targeted allocations</v>
      </c>
      <c r="B14" s="109"/>
      <c r="C14" s="110"/>
      <c r="D14" s="110"/>
      <c r="E14" s="110"/>
      <c r="F14" s="110"/>
      <c r="G14" s="110"/>
      <c r="H14" s="110"/>
      <c r="I14" s="110"/>
      <c r="J14" s="110"/>
      <c r="K14" s="107"/>
      <c r="L14" s="107"/>
      <c r="M14" s="107"/>
    </row>
    <row r="15" spans="1:19" s="112" customFormat="1" ht="18.75" customHeight="1" x14ac:dyDescent="0.35">
      <c r="A15" s="108" t="str">
        <f>"F Student access and success:"&amp;MID(F_Student_access_and_success!A1,9,100)</f>
        <v>F Student access and success: 2023-24 Student access and success</v>
      </c>
      <c r="B15" s="109"/>
      <c r="C15" s="110"/>
      <c r="D15" s="110"/>
      <c r="E15" s="110"/>
      <c r="F15" s="110"/>
      <c r="G15" s="110"/>
      <c r="H15" s="110"/>
      <c r="I15" s="110"/>
      <c r="J15" s="110"/>
      <c r="K15" s="107"/>
      <c r="L15" s="107"/>
      <c r="M15" s="107"/>
    </row>
    <row r="16" spans="1:19" s="112" customFormat="1" ht="25.5" customHeight="1" x14ac:dyDescent="0.35">
      <c r="A16" s="108" t="str">
        <f>"G Parameters:"&amp;MID(G_Parameters!A1,9,100)</f>
        <v>G Parameters: 2023-24 Parameters in the funding models</v>
      </c>
      <c r="B16" s="109"/>
      <c r="C16" s="110"/>
      <c r="D16" s="110"/>
      <c r="E16" s="110"/>
      <c r="F16" s="110"/>
      <c r="G16" s="110"/>
      <c r="H16" s="110"/>
      <c r="I16" s="110"/>
      <c r="J16" s="110"/>
      <c r="K16" s="114"/>
      <c r="L16" s="114"/>
      <c r="M16" s="114"/>
      <c r="N16" s="115"/>
      <c r="O16" s="115"/>
      <c r="S16" s="113"/>
    </row>
    <row r="17" spans="1:13" ht="12.75" customHeight="1" x14ac:dyDescent="0.35">
      <c r="A17" s="209"/>
      <c r="B17" s="49"/>
      <c r="C17" s="49"/>
      <c r="D17" s="341"/>
      <c r="E17" s="341"/>
      <c r="F17"/>
      <c r="G17" s="49"/>
      <c r="H17" s="49"/>
      <c r="I17" s="49"/>
      <c r="J17" s="49"/>
      <c r="K17" s="49"/>
      <c r="L17" s="49"/>
      <c r="M17" s="49"/>
    </row>
    <row r="18" spans="1:13" ht="18" customHeight="1" x14ac:dyDescent="0.35">
      <c r="A18" s="105" t="s">
        <v>384</v>
      </c>
    </row>
    <row r="19" spans="1:13" ht="34.5" customHeight="1" x14ac:dyDescent="0.35">
      <c r="A19" s="208" t="s">
        <v>457</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59" orientation="portrait" r:id="rId1"/>
  <headerFooter scaleWithDoc="0">
    <oddHeader>&amp;LPage &amp;P&amp;R&amp;F</oddHeader>
    <oddFooter>&amp;R&amp;A</oddFooter>
  </headerFooter>
  <ignoredErrors>
    <ignoredError sqref="K12:M12 A2 A3:M3 B8:M8 K16:M16 K10:M10" unlockedFormula="1"/>
  </ignoredErrors>
  <tableParts count="1">
    <tablePart r:id="rId2"/>
  </tableParts>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M71"/>
  <x:sheetViews>
    <x:sheetView showGridLines="0" zoomScaleNormal="100" workbookViewId="0"/>
  </x:sheetViews>
  <x:sheetFormatPr defaultColWidth="9.140625" defaultRowHeight="13.15" x14ac:dyDescent="0.35"/>
  <x:cols>
    <x:col min="1" max="1" width="60" style="51" customWidth="1"/>
    <x:col min="2" max="2" width="24" style="51" customWidth="1"/>
    <x:col min="3" max="3" width="24.140625" style="55" customWidth="1"/>
    <x:col min="4" max="4" width="14.7109375" style="55" customWidth="1"/>
    <x:col min="5" max="5" width="8.42578125" style="55" customWidth="1"/>
    <x:col min="6" max="6" width="10.85546875" style="51" customWidth="1"/>
    <x:col min="7" max="7" width="29.5703125" style="51" hidden="1" customWidth="1"/>
    <x:col min="8" max="8" width="9.140625" style="51" hidden="1" customWidth="1"/>
    <x:col min="9" max="9" width="15.7109375" style="51" hidden="1" customWidth="1"/>
    <x:col min="10" max="10" width="7.85546875" style="51" hidden="1" customWidth="1"/>
    <x:col min="11" max="11" width="17.28515625" style="51" hidden="1" customWidth="1"/>
    <x:col min="12" max="12" width="11.5703125" style="51" hidden="1" customWidth="1"/>
    <x:col min="13" max="13" width="16.42578125" style="51" customWidth="1"/>
    <x:col min="14" max="15" width="9.140625" style="51" customWidth="1"/>
    <x:col min="16" max="16384" width="9.140625" style="51"/>
  </x:cols>
  <x:sheetData>
    <x:row r="1" spans="1:10" ht="25.15" x14ac:dyDescent="0.4">
      <x:c r="A1" s="103" t="s">
        <x:v>414</x:v>
      </x:c>
      <x:c r="B1" s="53"/>
      <x:c r="C1" s="53"/>
      <x:c r="D1" s="53"/>
      <x:c r="E1" s="53"/>
    </x:row>
    <x:row r="2" spans="1:10" ht="22.7" customHeight="1" x14ac:dyDescent="0.35">
      <x:c r="A2" s="104" t="str">
        <x:f>I23</x:f>
        <x:v xml:space="preserve">Provider </x:v>
      </x:c>
      <x:c r="B2" s="104"/>
      <x:c r="C2" s="104"/>
      <x:c r="D2"/>
    </x:row>
    <x:row r="3" spans="1:10" ht="27" customHeight="1" x14ac:dyDescent="0.35">
      <x:c r="A3" s="343" t="s">
        <x:v>404</x:v>
      </x:c>
      <x:c r="B3" s="104"/>
      <x:c r="C3" s="104"/>
      <x:c r="D3"/>
    </x:row>
    <x:row r="4" spans="1:10" ht="27" customHeight="1" x14ac:dyDescent="0.35">
      <x:c r="A4" s="482" t="s">
        <x:v>472</x:v>
      </x:c>
      <x:c r="B4" s="104"/>
      <x:c r="C4" s="104"/>
      <x:c r="D4"/>
    </x:row>
    <x:row r="5" spans="1:10" ht="32.25" customHeight="1" x14ac:dyDescent="0.5">
      <x:c r="A5" s="130" t="s">
        <x:v>318</x:v>
      </x:c>
      <x:c r="C5" s="63"/>
      <x:c r="I5" s="52"/>
      <x:c r="J5" s="52"/>
    </x:row>
    <x:row r="6" spans="1:10" ht="49.5" customHeight="1" x14ac:dyDescent="0.4">
      <x:c r="A6" s="213" t="s">
        <x:v>338</x:v>
      </x:c>
      <x:c r="B6" s="344" t="s">
        <x:v>415</x:v>
      </x:c>
      <x:c r="C6" s="357" t="s">
        <x:v>416</x:v>
      </x:c>
      <x:c r="D6" s="57"/>
      <x:c r="E6" s="57"/>
      <x:c r="G6" s="58" t="s">
        <x:v>104</x:v>
      </x:c>
      <x:c r="I6" s="87" t="s">
        <x:v>408</x:v>
      </x:c>
    </x:row>
    <x:row r="7" spans="1:10" ht="33" customHeight="1" x14ac:dyDescent="0.4">
      <x:c r="A7" s="348" t="s">
        <x:v>341</x:v>
      </x:c>
      <x:c r="B7" s="205"/>
      <x:c r="C7" s="358"/>
      <x:c r="D7" s="57"/>
      <x:c r="E7" s="57"/>
      <x:c r="G7"/>
      <x:c r="I7" s="87"/>
    </x:row>
    <x:row r="8" spans="1:10" s="118" customFormat="1" ht="18.95" customHeight="1" x14ac:dyDescent="0.35">
      <x:c r="A8" s="203" t="s">
        <x:v>252</x:v>
      </x:c>
      <x:c r="B8" s="345">
        <x:v>865355090</x:v>
      </x:c>
      <x:c r="C8" s="121">
        <x:v>865355090</x:v>
      </x:c>
      <x:c r="D8" s="59"/>
      <x:c r="E8" s="59"/>
      <x:c r="G8" s="60" t="s">
        <x:v>101</x:v>
      </x:c>
      <x:c r="I8" s="119" t="s">
        <x:v>244</x:v>
      </x:c>
    </x:row>
    <x:row r="9" spans="1:10" s="118" customFormat="1" ht="18.95" customHeight="1" x14ac:dyDescent="0.35">
      <x:c r="A9" s="203" t="s">
        <x:v>235</x:v>
      </x:c>
      <x:c r="B9" s="345">
        <x:v>31518620</x:v>
      </x:c>
      <x:c r="C9" s="121">
        <x:v>31518620</x:v>
      </x:c>
      <x:c r="D9" s="59"/>
      <x:c r="E9" s="59"/>
      <x:c r="F9" s="120"/>
      <x:c r="G9" s="60" t="s">
        <x:v>139</x:v>
      </x:c>
    </x:row>
    <x:row r="10" spans="1:10" s="118" customFormat="1" ht="18.95" customHeight="1" x14ac:dyDescent="0.35">
      <x:c r="A10" s="122" t="s">
        <x:v>257</x:v>
      </x:c>
      <x:c r="B10" s="345">
        <x:v>24685102</x:v>
      </x:c>
      <x:c r="C10" s="121">
        <x:v>24685102</x:v>
      </x:c>
      <x:c r="D10" s="59"/>
      <x:c r="E10" s="59"/>
      <x:c r="G10" s="60" t="s">
        <x:v>260</x:v>
      </x:c>
    </x:row>
    <x:row r="11" spans="1:10" s="118" customFormat="1" ht="18.95" customHeight="1" x14ac:dyDescent="0.35">
      <x:c r="A11" s="203" t="s">
        <x:v>287</x:v>
      </x:c>
      <x:c r="B11" s="345">
        <x:v>26634075</x:v>
      </x:c>
      <x:c r="C11" s="121">
        <x:v>26634075</x:v>
      </x:c>
      <x:c r="D11" s="59"/>
      <x:c r="E11" s="59"/>
      <x:c r="F11" s="120"/>
      <x:c r="G11" s="60" t="s">
        <x:v>110</x:v>
      </x:c>
    </x:row>
    <x:row r="12" spans="1:10" s="118" customFormat="1" ht="18.95" customHeight="1" x14ac:dyDescent="0.35">
      <x:c r="A12" s="203" t="s">
        <x:v>97</x:v>
      </x:c>
      <x:c r="B12" s="345">
        <x:v>9054716</x:v>
      </x:c>
      <x:c r="C12" s="121">
        <x:v>9054716</x:v>
      </x:c>
      <x:c r="D12" s="59"/>
      <x:c r="E12" s="59"/>
      <x:c r="G12" s="60" t="s">
        <x:v>107</x:v>
      </x:c>
    </x:row>
    <x:row r="13" spans="1:10" s="118" customFormat="1" ht="18.95" customHeight="1" x14ac:dyDescent="0.35">
      <x:c r="A13" s="203" t="s">
        <x:v>33</x:v>
      </x:c>
      <x:c r="B13" s="345">
        <x:v>24286874</x:v>
      </x:c>
      <x:c r="C13" s="121">
        <x:v>24286874</x:v>
      </x:c>
      <x:c r="D13" s="59"/>
      <x:c r="E13" s="59"/>
      <x:c r="G13" s="60" t="s">
        <x:v>108</x:v>
      </x:c>
    </x:row>
    <x:row r="14" spans="1:10" s="118" customFormat="1" ht="18.95" customHeight="1" x14ac:dyDescent="0.35">
      <x:c r="A14" s="203" t="s">
        <x:v>253</x:v>
      </x:c>
      <x:c r="B14" s="345">
        <x:v>2705572</x:v>
      </x:c>
      <x:c r="C14" s="121">
        <x:v>2705572</x:v>
      </x:c>
      <x:c r="D14" s="59"/>
      <x:c r="E14" s="59"/>
      <x:c r="G14" s="60" t="s">
        <x:v>109</x:v>
      </x:c>
    </x:row>
    <x:row r="15" spans="1:10" s="118" customFormat="1" ht="18.95" customHeight="1" x14ac:dyDescent="0.35">
      <x:c r="A15" s="123" t="s">
        <x:v>14</x:v>
      </x:c>
      <x:c r="B15" s="345">
        <x:v>15838965</x:v>
      </x:c>
      <x:c r="C15" s="121">
        <x:v>15838965</x:v>
      </x:c>
      <x:c r="D15" s="59"/>
      <x:c r="E15" s="59"/>
      <x:c r="G15" s="60" t="s">
        <x:v>111</x:v>
      </x:c>
    </x:row>
    <x:row r="16" spans="1:10" s="118" customFormat="1" ht="18.95" customHeight="1" x14ac:dyDescent="0.35">
      <x:c r="A16" s="123" t="s">
        <x:v>28</x:v>
      </x:c>
      <x:c r="B16" s="345">
        <x:v>845065</x:v>
      </x:c>
      <x:c r="C16" s="121">
        <x:v>845065</x:v>
      </x:c>
      <x:c r="D16" s="59"/>
      <x:c r="E16" s="59"/>
      <x:c r="G16" s="60" t="s">
        <x:v>112</x:v>
      </x:c>
    </x:row>
    <x:row r="17" spans="1:9" s="118" customFormat="1" ht="18.95" customHeight="1" x14ac:dyDescent="0.35">
      <x:c r="A17" s="123" t="s">
        <x:v>15</x:v>
      </x:c>
      <x:c r="B17" s="345">
        <x:v>4790901</x:v>
      </x:c>
      <x:c r="C17" s="121">
        <x:v>4790901</x:v>
      </x:c>
      <x:c r="D17" s="59"/>
      <x:c r="E17" s="59"/>
      <x:c r="G17" s="60" t="s">
        <x:v>113</x:v>
      </x:c>
    </x:row>
    <x:row r="18" spans="1:9" s="118" customFormat="1" ht="18.95" customHeight="1" x14ac:dyDescent="0.35">
      <x:c r="A18" s="123" t="s">
        <x:v>409</x:v>
      </x:c>
      <x:c r="B18" s="345" t="s">
        <x:v>471</x:v>
      </x:c>
      <x:c r="C18" s="345" t="s">
        <x:v>471</x:v>
      </x:c>
      <x:c r="D18" s="59"/>
      <x:c r="E18" s="59"/>
      <x:c r="G18" s="60"/>
    </x:row>
    <x:row r="19" spans="1:9" s="118" customFormat="1" ht="18.95" customHeight="1" x14ac:dyDescent="0.35">
      <x:c r="A19" s="123" t="s">
        <x:v>410</x:v>
      </x:c>
      <x:c r="B19" s="345">
        <x:v>10999914</x:v>
      </x:c>
      <x:c r="C19" s="345">
        <x:v>10999840</x:v>
      </x:c>
      <x:c r="D19" s="59"/>
      <x:c r="E19" s="59"/>
      <x:c r="G19" s="60" t="s">
        <x:v>470</x:v>
      </x:c>
    </x:row>
    <x:row r="20" spans="1:9" s="118" customFormat="1" ht="23.1" customHeight="1" x14ac:dyDescent="0.35">
      <x:c r="A20" s="207" t="s">
        <x:v>385</x:v>
      </x:c>
      <x:c r="B20" s="346">
        <x:v>1016714894</x:v>
      </x:c>
      <x:c r="C20" s="359">
        <x:v>1016714820</x:v>
      </x:c>
      <x:c r="D20" s="59"/>
      <x:c r="E20" s="59"/>
      <x:c r="G20" s="60" t="s">
        <x:v>320</x:v>
      </x:c>
    </x:row>
    <x:row r="21" spans="1:9" ht="33" customHeight="1" x14ac:dyDescent="0.4">
      <x:c r="A21" s="360" t="s">
        <x:v>342</x:v>
      </x:c>
      <x:c r="B21" s="206"/>
      <x:c r="C21" s="361"/>
      <x:c r="G21"/>
      <x:c r="I21" s="51" t="str">
        <x:f>IF(PROVIDER&lt;&gt;"",PROVIDER,IF(UKPRN="ALL","Sector summary of all providers","Provider"))</x:f>
        <x:v>Provider</x:v>
      </x:c>
    </x:row>
    <x:row r="22" spans="1:9" s="118" customFormat="1" ht="18" customHeight="1" x14ac:dyDescent="0.35">
      <x:c r="A22" s="203" t="s">
        <x:v>319</x:v>
      </x:c>
      <x:c r="B22" s="345">
        <x:v>154105365</x:v>
      </x:c>
      <x:c r="C22" s="121">
        <x:v>154105314</x:v>
      </x:c>
      <x:c r="D22" s="59"/>
      <x:c r="E22" s="59"/>
      <x:c r="G22" s="60" t="s">
        <x:v>396</x:v>
      </x:c>
      <x:c r="I22" s="118" t="str">
        <x:f>IF(PROVIDER&lt;&gt;"","(UKPRN: "&amp;UKPRN&amp;")","")</x:f>
        <x:v/>
      </x:c>
    </x:row>
    <x:row r="23" spans="1:9" s="118" customFormat="1" ht="18" customHeight="1" x14ac:dyDescent="0.35">
      <x:c r="A23" s="203" t="s">
        <x:v>254</x:v>
      </x:c>
      <x:c r="B23" s="345">
        <x:v>66846360</x:v>
      </x:c>
      <x:c r="C23" s="121">
        <x:v>66846360</x:v>
      </x:c>
      <x:c r="D23" s="59"/>
      <x:c r="E23" s="59"/>
      <x:c r="G23" s="60" t="s">
        <x:v>136</x:v>
      </x:c>
      <x:c r="I23" s="118" t="str">
        <x:f>I21&amp;" "&amp;I22</x:f>
        <x:v xml:space="preserve">Provider </x:v>
      </x:c>
    </x:row>
    <x:row r="24" spans="1:9" s="118" customFormat="1" ht="18" customHeight="1" x14ac:dyDescent="0.35">
      <x:c r="A24" s="203" t="s">
        <x:v>99</x:v>
      </x:c>
      <x:c r="B24" s="345">
        <x:v>40505535</x:v>
      </x:c>
      <x:c r="C24" s="121">
        <x:v>40505494</x:v>
      </x:c>
      <x:c r="D24" s="59"/>
      <x:c r="E24" s="59"/>
      <x:c r="G24" s="60" t="s">
        <x:v>137</x:v>
      </x:c>
    </x:row>
    <x:row r="25" spans="1:9" s="118" customFormat="1" ht="18" customHeight="1" x14ac:dyDescent="0.35">
      <x:c r="A25" s="203" t="s">
        <x:v>290</x:v>
      </x:c>
      <x:c r="B25" s="345">
        <x:v>24750067</x:v>
      </x:c>
      <x:c r="C25" s="121">
        <x:v>24750045</x:v>
      </x:c>
      <x:c r="D25" s="59"/>
      <x:c r="E25" s="59"/>
      <x:c r="G25" s="100" t="s">
        <x:v>294</x:v>
      </x:c>
    </x:row>
    <x:row r="26" spans="1:9" s="118" customFormat="1" ht="23.1" customHeight="1" x14ac:dyDescent="0.35">
      <x:c r="A26" s="207" t="s">
        <x:v>339</x:v>
      </x:c>
      <x:c r="B26" s="346">
        <x:v>286207327</x:v>
      </x:c>
      <x:c r="C26" s="359">
        <x:v>286207213</x:v>
      </x:c>
      <x:c r="D26" s="59"/>
      <x:c r="E26" s="59"/>
      <x:c r="G26" s="100" t="s">
        <x:v>321</x:v>
      </x:c>
    </x:row>
    <x:row r="27" spans="1:9" ht="33" customHeight="1" x14ac:dyDescent="0.4">
      <x:c r="A27" s="360" t="s">
        <x:v>343</x:v>
      </x:c>
      <x:c r="B27" s="206"/>
      <x:c r="C27" s="361"/>
      <x:c r="G27"/>
    </x:row>
    <x:row r="28" spans="1:9" s="118" customFormat="1" ht="18" customHeight="1" x14ac:dyDescent="0.35">
      <x:c r="A28" s="117" t="s">
        <x:v>411</x:v>
      </x:c>
      <x:c r="B28" s="345">
        <x:v>56771838</x:v>
      </x:c>
      <x:c r="C28" s="121">
        <x:v>56771838</x:v>
      </x:c>
      <x:c r="D28" s="59"/>
      <x:c r="E28" s="59"/>
      <x:c r="G28" s="60" t="s">
        <x:v>406</x:v>
      </x:c>
    </x:row>
    <x:row r="29" spans="1:9" s="118" customFormat="1" ht="18" customHeight="1" x14ac:dyDescent="0.35">
      <x:c r="A29" s="117" t="s">
        <x:v>412</x:v>
      </x:c>
      <x:c r="B29" s="345">
        <x:v>1331000</x:v>
      </x:c>
      <x:c r="C29" s="121">
        <x:v>1331000</x:v>
      </x:c>
      <x:c r="D29" s="59"/>
      <x:c r="E29" s="59"/>
      <x:c r="G29" s="60" t="s">
        <x:v>413</x:v>
      </x:c>
      <x:c r="H29" s="417"/>
    </x:row>
    <x:row r="30" spans="1:9" s="118" customFormat="1" ht="23.1" customHeight="1" x14ac:dyDescent="0.35">
      <x:c r="A30" s="207" t="s">
        <x:v>340</x:v>
      </x:c>
      <x:c r="B30" s="346">
        <x:v>58102838</x:v>
      </x:c>
      <x:c r="C30" s="359">
        <x:v>58102838</x:v>
      </x:c>
      <x:c r="D30" s="59"/>
      <x:c r="E30" s="59"/>
      <x:c r="G30" s="60" t="s">
        <x:v>407</x:v>
      </x:c>
    </x:row>
    <x:row r="31" spans="1:9" ht="30.75" customHeight="1" x14ac:dyDescent="0.35">
      <x:c r="A31" s="116" t="s">
        <x:v>259</x:v>
      </x:c>
      <x:c r="B31" s="347">
        <x:v>1361025059</x:v>
      </x:c>
      <x:c r="C31" s="362">
        <x:v>1361024871</x:v>
      </x:c>
      <x:c r="G31" s="60" t="s">
        <x:v>102</x:v>
      </x:c>
    </x:row>
    <x:row r="32" spans="1:9" ht="26.25" customHeight="1" x14ac:dyDescent="0.35">
      <x:c r="A32" s="340"/>
      <x:c r="B32" s="340"/>
      <x:c r="C32" s="340"/>
      <x:c r="D32" s="61"/>
      <x:c r="G32" s="62"/>
    </x:row>
    <x:row r="33" spans="1:13" ht="22.7" customHeight="1" x14ac:dyDescent="0.35">
      <x:c r="A33" s="104" t="s">
        <x:v>464</x:v>
      </x:c>
      <x:c r="B33" s="204"/>
      <x:c r="C33" s="54"/>
      <x:c r="D33" s="54"/>
      <x:c r="E33" s="51"/>
    </x:row>
    <x:row r="34" spans="1:13" ht="18" customHeight="1" x14ac:dyDescent="0.35">
      <x:c r="A34" s="126" t="s">
        <x:v>465</x:v>
      </x:c>
      <x:c r="B34" s="121" t="str">
        <x:f>IF(MEDINTAR=0,"Not applicable",MEDINTAR)</x:f>
        <x:v>Not applicable</x:v>
      </x:c>
      <x:c r="C34" s="88"/>
      <x:c r="D34" s="61"/>
      <x:c r="E34" s="51"/>
      <x:c r="G34" s="60" t="s">
        <x:v>105</x:v>
      </x:c>
      <x:c r="H34">
        <x:v>7571</x:v>
      </x:c>
    </x:row>
    <x:row r="35" spans="1:13" ht="18" customHeight="1" x14ac:dyDescent="0.4">
      <x:c r="A35" s="124" t="s">
        <x:v>466</x:v>
      </x:c>
      <x:c r="B35" s="125" t="str">
        <x:f>IF(MEDINTAR=0,"Not applicable",MEDINTAR_ISOV)</x:f>
        <x:v>Not applicable</x:v>
      </x:c>
      <x:c r="C35" s="63"/>
      <x:c r="D35" s="61"/>
      <x:c r="E35" s="51"/>
      <x:c r="G35" s="60" t="s">
        <x:v>208</x:v>
      </x:c>
      <x:c r="H35">
        <x:v>456</x:v>
      </x:c>
    </x:row>
    <x:row r="36" spans="1:13" ht="18" customHeight="1" x14ac:dyDescent="0.35">
      <x:c r="A36" s="126" t="s">
        <x:v>467</x:v>
      </x:c>
      <x:c r="B36" s="121" t="str">
        <x:f>IF(DENINTAR=0,"Not applicable",DENINTAR)</x:f>
        <x:v>Not applicable</x:v>
      </x:c>
      <x:c r="C36" s="93"/>
      <x:c r="D36" s="61"/>
      <x:c r="E36" s="51"/>
      <x:c r="G36" s="60" t="s">
        <x:v>106</x:v>
      </x:c>
      <x:c r="H36">
        <x:v>809</x:v>
      </x:c>
    </x:row>
    <x:row r="37" spans="1:13" ht="18" customHeight="1" x14ac:dyDescent="0.35">
      <x:c r="A37" s="117" t="s">
        <x:v>466</x:v>
      </x:c>
      <x:c r="B37" s="121" t="str">
        <x:f>IF(DENINTAR=0,"Not applicable",DENINTAR_ISOV)</x:f>
        <x:v>Not applicable</x:v>
      </x:c>
      <x:c r="C37" s="93"/>
      <x:c r="D37" s="61"/>
      <x:c r="E37" s="51"/>
      <x:c r="G37" s="60" t="s">
        <x:v>209</x:v>
      </x:c>
      <x:c r="H37">
        <x:v>43</x:v>
      </x:c>
    </x:row>
    <x:row r="38" spans="1:13" ht="30" customHeight="1" x14ac:dyDescent="0.4">
      <x:c r="A38" s="342" t="str">
        <x:f>IF(UKPRN=10007154,"The University of Nottingham: Lincoln Medical School","")</x:f>
        <x:v/>
      </x:c>
      <x:c r="B38" s="204"/>
      <x:c r="C38" s="54"/>
      <x:c r="D38" s="88"/>
      <x:c r="E38" s="61"/>
      <x:c r="I38" s="94"/>
      <x:c r="K38" s="62"/>
    </x:row>
    <x:row r="39" spans="1:13" hidden="1" x14ac:dyDescent="0.35">
      <x:c r="B39" s="64" t="s">
        <x:v>103</x:v>
      </x:c>
      <x:c r="C39" s="64" t="s">
        <x:v>276</x:v>
      </x:c>
      <x:c r="D39" s="51"/>
      <x:c r="E39" s="65"/>
    </x:row>
    <x:row r="40" spans="1:13" hidden="1" x14ac:dyDescent="0.35">
      <x:c r="C40" s="95"/>
    </x:row>
    <x:row r="41" spans="1:13" ht="15" hidden="1" customHeight="1" x14ac:dyDescent="0.35"/>
    <x:row r="42" spans="1:13" hidden="1" x14ac:dyDescent="0.35"/>
    <x:row r="43" spans="1:13" ht="13.5" hidden="1" x14ac:dyDescent="0.4">
      <x:c r="I43" s="52" t="s">
        <x:v>243</x:v>
      </x:c>
      <x:c r="J43" s="52" t="s">
        <x:v>159</x:v>
      </x:c>
      <x:c r="K43" s="52" t="s">
        <x:v>264</x:v>
      </x:c>
      <x:c r="L43" s="52" t="s">
        <x:v>268</x:v>
      </x:c>
    </x:row>
    <x:row r="44" spans="1:13" ht="13.5" hidden="1" x14ac:dyDescent="0.4">
      <x:c r="I44" s="56" t="s">
        <x:v>477</x:v>
      </x:c>
      <x:c r="J44" s="56" t="s">
        <x:v>476</x:v>
      </x:c>
      <x:c r="K44" s="86"/>
      <x:c r="L44" s="96"/>
      <x:c r="M44" s="416"/>
    </x:row>
    <x:row r="45" spans="1:13" ht="13.5" hidden="1" x14ac:dyDescent="0.4">
      <x:c r="I45" s="52" t="s">
        <x:v>236</x:v>
      </x:c>
      <x:c r="J45" s="52" t="s">
        <x:v>138</x:v>
      </x:c>
    </x:row>
    <x:row r="57" spans="7:10" customFormat="1" x14ac:dyDescent="0.35">
      <x:c r="G57" s="51"/>
      <x:c r="H57" s="51"/>
      <x:c r="I57" s="51"/>
      <x:c r="J57" s="51"/>
    </x:row>
    <x:row r="58" spans="7:10" customFormat="1" x14ac:dyDescent="0.35">
      <x:c r="G58" s="51"/>
      <x:c r="H58" s="51"/>
      <x:c r="I58" s="51"/>
      <x:c r="J58" s="51"/>
    </x:row>
    <x:row r="59" spans="7:10" customFormat="1" x14ac:dyDescent="0.35">
      <x:c r="G59" s="51"/>
      <x:c r="H59" s="51"/>
      <x:c r="I59" s="51"/>
      <x:c r="J59" s="51"/>
    </x:row>
    <x:row r="60" spans="7:10" customFormat="1" x14ac:dyDescent="0.35">
      <x:c r="G60" s="51"/>
      <x:c r="H60" s="51"/>
      <x:c r="I60" s="51"/>
      <x:c r="J60" s="51"/>
    </x:row>
    <x:row r="61" spans="7:10" customFormat="1" x14ac:dyDescent="0.35">
      <x:c r="G61" s="51"/>
      <x:c r="H61" s="51"/>
      <x:c r="I61" s="51"/>
      <x:c r="J61" s="51"/>
    </x:row>
    <x:row r="62" spans="7:10" customFormat="1" x14ac:dyDescent="0.35">
      <x:c r="G62" s="51"/>
      <x:c r="H62" s="51"/>
      <x:c r="I62" s="51"/>
      <x:c r="J62" s="51"/>
    </x:row>
    <x:row r="63" spans="7:10" customFormat="1" x14ac:dyDescent="0.35">
      <x:c r="G63" s="51"/>
      <x:c r="H63" s="51"/>
      <x:c r="I63" s="51"/>
      <x:c r="J63" s="51"/>
    </x:row>
    <x:row r="64" spans="7:10" customFormat="1" ht="12.4" x14ac:dyDescent="0.35"/>
    <x:row r="65" customFormat="1" ht="12.4" x14ac:dyDescent="0.35"/>
    <x:row r="66" customFormat="1" ht="12.4" x14ac:dyDescent="0.35"/>
    <x:row r="67" customFormat="1" ht="12.4" x14ac:dyDescent="0.35"/>
    <x:row r="68" customFormat="1" ht="12.4" x14ac:dyDescent="0.35"/>
    <x:row r="69" customFormat="1" ht="12.4" x14ac:dyDescent="0.35"/>
    <x:row r="70" customFormat="1" ht="12.4" x14ac:dyDescent="0.35"/>
    <x:row r="71" customFormat="1" ht="12.4" x14ac:dyDescent="0.35"/>
  </x:sheetData>
  <x:conditionalFormatting sqref="B8 B9:C20">
    <x:cfRule type="cellIs" dxfId="8" priority="10" operator="equal">
      <x:formula>0</x:formula>
    </x:cfRule>
  </x:conditionalFormatting>
  <x:conditionalFormatting sqref="B22:C31">
    <x:cfRule type="cellIs" dxfId="7" priority="1" operator="equal">
      <x:formula>0</x:formula>
    </x:cfRule>
  </x:conditionalFormatting>
  <x:conditionalFormatting sqref="B34:C37 D38">
    <x:cfRule type="cellIs" dxfId="6" priority="12" operator="equal">
      <x:formula>"Not applicable"</x:formula>
    </x:cfRule>
  </x:conditionalFormatting>
  <x:conditionalFormatting sqref="C8">
    <x:cfRule type="cellIs" dxfId="5" priority="8" operator="equal">
      <x:formula>0</x:formula>
    </x:cfRule>
  </x:conditionalFormatting>
  <x:hyperlinks>
    <x:hyperlink ref="A22" location="SP_FT" display="Premium to support successful student outcomes: full-time" xr:uid="{00000000-0004-0000-0100-000000000000}"/>
    <x:hyperlink ref="A23" location="SP_PT" display="Premium to support successful student outcomes: part-time" xr:uid="{00000000-0004-0000-0100-000001000000}"/>
    <x:hyperlink ref="A11" location="OVERSEAS" display="Overseas study programmes" xr:uid="{00000000-0004-0000-0100-000003000000}"/>
    <x:hyperlink ref="A9" location="HEALTH_TA" display="Nursing and allied health supplement" xr:uid="{00000000-0004-0000-0100-000004000000}"/>
    <x:hyperlink ref="A12" location="PGTS_TA" display="Postgraduate taught supplement" xr:uid="{00000000-0004-0000-0100-000005000000}"/>
    <x:hyperlink ref="A13" location="INT_TA" display="Intensive postgraduate provision" xr:uid="{00000000-0004-0000-0100-000006000000}"/>
    <x:hyperlink ref="A14" location="ACCL_TA" display="Accelerated full-time undergraduate provision" xr:uid="{00000000-0004-0000-0100-000007000000}"/>
    <x:hyperlink ref="A8" location="HIGHCOST" display="High-cost subject funding" xr:uid="{00000000-0004-0000-0100-000009000000}"/>
    <x:hyperlink ref="A24" location="DISABLED" display="Disabled students' premium" xr:uid="{00000000-0004-0000-0100-000002000000}"/>
    <x:hyperlink ref="A25" location="Mental_health" display="Premium for student transitions and mental health" xr:uid="{23BED370-A980-4DDE-A78C-858C103861A4}"/>
    <x:hyperlink ref="A4" r:id="rId1" xr:uid="{C09E7292-9156-451F-8EDA-840115BD1866}"/>
  </x:hyperlinks>
  <x:pageMargins left="0.70866141732283472" right="0.70866141732283472" top="0.74803149606299213" bottom="0.74803149606299213" header="0.31496062992125984" footer="0.31496062992125984"/>
  <x:pageSetup paperSize="9" scale="62" orientation="portrait" r:id="rId2"/>
  <x:headerFooter scaleWithDoc="0">
    <x:oddHeader>&amp;LPage &amp;P&amp;R&amp;F</x:oddHeader>
    <x:oddFooter>&amp;R&amp;A</x:oddFooter>
  </x:headerFooter>
  <x:tableParts count="2">
    <x:tablePart r:id="rId3"/>
    <x:tablePart r:id="rId4"/>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P79"/>
  <x:sheetViews>
    <x:sheetView showGridLines="0" zoomScaleNormal="100" workbookViewId="0"/>
  </x:sheetViews>
  <x:sheetFormatPr defaultColWidth="9.140625" defaultRowHeight="13.15" x14ac:dyDescent="0.35"/>
  <x:cols>
    <x:col min="1" max="1" width="13.85546875" style="51" customWidth="1"/>
    <x:col min="2" max="2" width="20.5703125" style="51" customWidth="1"/>
    <x:col min="3" max="3" width="22.5703125" style="51" customWidth="1"/>
    <x:col min="4" max="8" width="19.5703125" style="51" customWidth="1"/>
    <x:col min="9" max="9" width="9.28515625" style="51" customWidth="1"/>
    <x:col min="10" max="10" width="9.140625" style="51"/>
    <x:col min="11" max="11" width="11.140625" style="51" hidden="1" customWidth="1"/>
    <x:col min="12" max="12" width="8.28515625" style="51" hidden="1" customWidth="1"/>
    <x:col min="13" max="13" width="10.42578125" style="51" hidden="1" customWidth="1"/>
    <x:col min="14" max="15" width="9.140625" style="51" customWidth="1"/>
    <x:col min="16" max="16" width="9.140625" style="51" hidden="1" customWidth="1"/>
    <x:col min="17" max="17" width="9.140625" style="51" customWidth="1"/>
    <x:col min="18" max="16384" width="9.140625" style="51"/>
  </x:cols>
  <x:sheetData>
    <x:row r="1" spans="1:16" ht="27" customHeight="1" x14ac:dyDescent="0.35">
      <x:c r="A1" s="103" t="s">
        <x:v>417</x:v>
      </x:c>
      <x:c r="H1" s="66"/>
    </x:row>
    <x:row r="2" spans="1:16" ht="21.95" customHeight="1" x14ac:dyDescent="0.35">
      <x:c r="A2" s="104" t="str">
        <x:f>A_Summary!I23</x:f>
        <x:v xml:space="preserve">Provider </x:v>
      </x:c>
      <x:c r="B2" s="104"/>
      <x:c r="C2" s="104"/>
      <x:c r="D2" s="104"/>
      <x:c r="E2" s="104"/>
      <x:c r="F2" s="104"/>
      <x:c r="G2" s="104"/>
      <x:c r="H2" s="66"/>
    </x:row>
    <x:row r="3" spans="1:16" ht="21.95" customHeight="1" x14ac:dyDescent="0.35">
      <x:c r="A3" s="50" t="s">
        <x:v>418</x:v>
      </x:c>
      <x:c r="B3" s="104"/>
      <x:c r="C3" s="104"/>
      <x:c r="D3" s="104"/>
      <x:c r="E3" s="104"/>
      <x:c r="F3" s="104"/>
      <x:c r="G3" s="104"/>
      <x:c r="H3" s="66"/>
    </x:row>
    <x:row r="4" spans="1:16" ht="36" customHeight="1" x14ac:dyDescent="0.5">
      <x:c r="A4" s="130" t="s">
        <x:v>322</x:v>
      </x:c>
    </x:row>
    <x:row r="5" spans="1:16" s="67" customFormat="1" ht="86.25" customHeight="1" x14ac:dyDescent="0.35">
      <x:c r="A5" s="211" t="s">
        <x:v>12</x:v>
      </x:c>
      <x:c r="B5" s="211" t="s">
        <x:v>0</x:v>
      </x:c>
      <x:c r="C5" s="211" t="s">
        <x:v>4</x:v>
      </x:c>
      <x:c r="D5" s="212" t="s">
        <x:v>383</x:v>
      </x:c>
      <x:c r="E5" s="210" t="s">
        <x:v>310</x:v>
      </x:c>
      <x:c r="F5" s="210" t="s">
        <x:v>311</x:v>
      </x:c>
      <x:c r="G5" s="210" t="s">
        <x:v>419</x:v>
      </x:c>
      <x:c r="H5" s="210" t="s">
        <x:v>246</x:v>
      </x:c>
      <x:c r="K5" s="58" t="s">
        <x:v>34</x:v>
      </x:c>
      <x:c r="L5" s="58" t="s">
        <x:v>35</x:v>
      </x:c>
      <x:c r="M5" s="58" t="s">
        <x:v>36</x:v>
      </x:c>
    </x:row>
    <x:row r="6" spans="1:16" s="118" customFormat="1" ht="17.45" customHeight="1" x14ac:dyDescent="0.35">
      <x:c r="A6" s="239" t="s">
        <x:v>6</x:v>
      </x:c>
      <x:c r="B6" s="239" t="s">
        <x:v>247</x:v>
      </x:c>
      <x:c r="C6" s="382" t="str">
        <x:f>$P$29</x:f>
        <x:v>UG (Level 4 and 5)</x:v>
      </x:c>
      <x:c r="D6" s="363">
        <x:v>158.000</x:v>
      </x:c>
      <x:c r="E6" s="394">
        <x:v>0</x:v>
      </x:c>
      <x:c r="F6" s="363">
        <x:v>0</x:v>
      </x:c>
      <x:c r="G6" s="363">
        <x:v>158</x:v>
      </x:c>
      <x:c r="H6" s="364">
        <x:v>1783820</x:v>
      </x:c>
      <x:c r="K6" s="60" t="s">
        <x:v>6</x:v>
      </x:c>
      <x:c r="L6" s="60" t="s">
        <x:v>2</x:v>
      </x:c>
      <x:c r="M6" s="60" t="s">
        <x:v>462</x:v>
      </x:c>
      <x:c r="N6" s="336"/>
      <x:c r="P6" s="119"/>
    </x:row>
    <x:row r="7" spans="1:16" s="118" customFormat="1" ht="17.45" customHeight="1" x14ac:dyDescent="0.35">
      <x:c r="A7" s="126"/>
      <x:c r="B7" s="126"/>
      <x:c r="C7" s="381" t="str">
        <x:f>$P$30</x:f>
        <x:v>UG (Other)</x:v>
      </x:c>
      <x:c r="D7" s="378">
        <x:v>26795.840</x:v>
      </x:c>
      <x:c r="E7" s="303">
        <x:v>-32.4084460335817</x:v>
      </x:c>
      <x:c r="F7" s="378">
        <x:v>1706</x:v>
      </x:c>
      <x:c r="G7" s="378">
        <x:v>28469.4315539664</x:v>
      </x:c>
      <x:c r="H7" s="379">
        <x:v>321419881</x:v>
      </x:c>
      <x:c r="K7" s="60" t="s">
        <x:v>6</x:v>
      </x:c>
      <x:c r="L7" s="60" t="s">
        <x:v>2</x:v>
      </x:c>
      <x:c r="M7" s="60" t="s">
        <x:v>437</x:v>
      </x:c>
      <x:c r="N7" s="336"/>
      <x:c r="P7" s="119"/>
    </x:row>
    <x:row r="8" spans="1:16" s="118" customFormat="1" ht="17.45" customHeight="1" x14ac:dyDescent="0.35">
      <x:c r="A8" s="126"/>
      <x:c r="B8" s="126"/>
      <x:c r="C8" s="381" t="str">
        <x:f>$P$24</x:f>
        <x:v>PGT (UG fee)</x:v>
      </x:c>
      <x:c r="D8" s="378">
        <x:v>2365.310</x:v>
      </x:c>
      <x:c r="E8" s="302">
        <x:v>0</x:v>
      </x:c>
      <x:c r="F8" s="378">
        <x:v>0</x:v>
      </x:c>
      <x:c r="G8" s="378">
        <x:v>2365.31</x:v>
      </x:c>
      <x:c r="H8" s="379">
        <x:v>26704350</x:v>
      </x:c>
      <x:c r="K8" s="60" t="s">
        <x:v>6</x:v>
      </x:c>
      <x:c r="L8" s="60" t="s">
        <x:v>2</x:v>
      </x:c>
      <x:c r="M8" s="60" t="s">
        <x:v>38</x:v>
      </x:c>
      <x:c r="N8" s="336"/>
      <x:c r="P8" s="119"/>
    </x:row>
    <x:row r="9" spans="1:16" s="118" customFormat="1" ht="17.45" customHeight="1" x14ac:dyDescent="0.35">
      <x:c r="A9" s="117"/>
      <x:c r="B9" s="117"/>
      <x:c r="C9" s="381" t="str">
        <x:f>$P$25</x:f>
        <x:v>PGT (Masters' loan)</x:v>
      </x:c>
      <x:c r="D9" s="365">
        <x:v>914.930</x:v>
      </x:c>
      <x:c r="E9" s="339">
        <x:v>0</x:v>
      </x:c>
      <x:c r="F9" s="365">
        <x:v>0</x:v>
      </x:c>
      <x:c r="G9" s="365">
        <x:v>914.93</x:v>
      </x:c>
      <x:c r="H9" s="366">
        <x:v>10329560</x:v>
      </x:c>
      <x:c r="K9" s="60" t="s">
        <x:v>6</x:v>
      </x:c>
      <x:c r="L9" s="60" t="s">
        <x:v>2</x:v>
      </x:c>
      <x:c r="M9" s="60" t="s">
        <x:v>95</x:v>
      </x:c>
      <x:c r="N9" s="336"/>
    </x:row>
    <x:row r="10" spans="1:16" s="118" customFormat="1" ht="17.45" customHeight="1" x14ac:dyDescent="0.35">
      <x:c r="A10" s="117"/>
      <x:c r="B10" s="124"/>
      <x:c r="C10" s="383" t="str">
        <x:f>$P$26</x:f>
        <x:v>PGT (Other)</x:v>
      </x:c>
      <x:c r="D10" s="367">
        <x:v>218.000</x:v>
      </x:c>
      <x:c r="E10" s="247">
        <x:v>0</x:v>
      </x:c>
      <x:c r="F10" s="367">
        <x:v>0</x:v>
      </x:c>
      <x:c r="G10" s="367">
        <x:v>218</x:v>
      </x:c>
      <x:c r="H10" s="368">
        <x:v>2461220</x:v>
      </x:c>
      <x:c r="K10" s="60" t="s">
        <x:v>6</x:v>
      </x:c>
      <x:c r="L10" s="60" t="s">
        <x:v>2</x:v>
      </x:c>
      <x:c r="M10" s="60" t="s">
        <x:v>96</x:v>
      </x:c>
      <x:c r="N10" s="336"/>
    </x:row>
    <x:row r="11" spans="1:16" s="118" customFormat="1" ht="17.45" customHeight="1" x14ac:dyDescent="0.35">
      <x:c r="A11" s="117"/>
      <x:c r="B11" s="199" t="s">
        <x:v>251</x:v>
      </x:c>
      <x:c r="C11" s="381" t="str">
        <x:f>$P$29</x:f>
        <x:v>UG (Level 4 and 5)</x:v>
      </x:c>
      <x:c r="D11" s="369">
        <x:v>5.730</x:v>
      </x:c>
      <x:c r="E11" s="254">
        <x:v>0</x:v>
      </x:c>
      <x:c r="F11" s="369">
        <x:v>0</x:v>
      </x:c>
      <x:c r="G11" s="369">
        <x:v>5.73</x:v>
      </x:c>
      <x:c r="H11" s="370">
        <x:v>64692</x:v>
      </x:c>
      <x:c r="K11" s="60" t="s">
        <x:v>6</x:v>
      </x:c>
      <x:c r="L11" s="60" t="s">
        <x:v>1</x:v>
      </x:c>
      <x:c r="M11" s="60" t="s">
        <x:v>462</x:v>
      </x:c>
      <x:c r="N11" s="336"/>
    </x:row>
    <x:row r="12" spans="1:16" s="118" customFormat="1" ht="17.45" customHeight="1" x14ac:dyDescent="0.35">
      <x:c r="A12" s="126"/>
      <x:c r="B12" s="126"/>
      <x:c r="C12" s="381" t="str">
        <x:f>$P$30</x:f>
        <x:v>UG (Other)</x:v>
      </x:c>
      <x:c r="D12" s="369">
        <x:v>47.470</x:v>
      </x:c>
      <x:c r="E12" s="302">
        <x:v>0</x:v>
      </x:c>
      <x:c r="F12" s="378">
        <x:v>0.87</x:v>
      </x:c>
      <x:c r="G12" s="378">
        <x:v>48.34</x:v>
      </x:c>
      <x:c r="H12" s="379">
        <x:v>545760</x:v>
      </x:c>
      <x:c r="K12" s="60" t="s">
        <x:v>6</x:v>
      </x:c>
      <x:c r="L12" s="60" t="s">
        <x:v>1</x:v>
      </x:c>
      <x:c r="M12" s="60" t="s">
        <x:v>437</x:v>
      </x:c>
      <x:c r="N12" s="336"/>
    </x:row>
    <x:row r="13" spans="1:16" s="118" customFormat="1" ht="17.45" customHeight="1" x14ac:dyDescent="0.35">
      <x:c r="A13" s="126"/>
      <x:c r="B13" s="126"/>
      <x:c r="C13" s="381" t="str">
        <x:f>$P$24</x:f>
        <x:v>PGT (UG fee)</x:v>
      </x:c>
      <x:c r="D13" s="378">
        <x:v>3.140</x:v>
      </x:c>
      <x:c r="E13" s="302">
        <x:v>0</x:v>
      </x:c>
      <x:c r="F13" s="378">
        <x:v>0</x:v>
      </x:c>
      <x:c r="G13" s="378">
        <x:v>3.14</x:v>
      </x:c>
      <x:c r="H13" s="379">
        <x:v>35450</x:v>
      </x:c>
      <x:c r="K13" s="60" t="s">
        <x:v>6</x:v>
      </x:c>
      <x:c r="L13" s="60" t="s">
        <x:v>1</x:v>
      </x:c>
      <x:c r="M13" s="60" t="s">
        <x:v>38</x:v>
      </x:c>
      <x:c r="N13" s="336"/>
    </x:row>
    <x:row r="14" spans="1:16" s="118" customFormat="1" ht="17.45" customHeight="1" x14ac:dyDescent="0.35">
      <x:c r="A14" s="117"/>
      <x:c r="B14" s="117"/>
      <x:c r="C14" s="381" t="str">
        <x:f>$P$25</x:f>
        <x:v>PGT (Masters' loan)</x:v>
      </x:c>
      <x:c r="D14" s="365">
        <x:v>284.730</x:v>
      </x:c>
      <x:c r="E14" s="339">
        <x:v>0</x:v>
      </x:c>
      <x:c r="F14" s="365">
        <x:v>0</x:v>
      </x:c>
      <x:c r="G14" s="365">
        <x:v>284.73</x:v>
      </x:c>
      <x:c r="H14" s="366">
        <x:v>3214602</x:v>
      </x:c>
      <x:c r="K14" s="60" t="s">
        <x:v>6</x:v>
      </x:c>
      <x:c r="L14" s="60" t="s">
        <x:v>1</x:v>
      </x:c>
      <x:c r="M14" s="60" t="s">
        <x:v>95</x:v>
      </x:c>
      <x:c r="N14" s="336"/>
    </x:row>
    <x:row r="15" spans="1:16" s="118" customFormat="1" ht="17.45" customHeight="1" x14ac:dyDescent="0.35">
      <x:c r="A15" s="229"/>
      <x:c r="B15" s="229"/>
      <x:c r="C15" s="384" t="str">
        <x:f>$P$26</x:f>
        <x:v>PGT (Other)</x:v>
      </x:c>
      <x:c r="D15" s="371">
        <x:v>139.980</x:v>
      </x:c>
      <x:c r="E15" s="269">
        <x:v>0</x:v>
      </x:c>
      <x:c r="F15" s="371">
        <x:v>0</x:v>
      </x:c>
      <x:c r="G15" s="371">
        <x:v>139.98</x:v>
      </x:c>
      <x:c r="H15" s="372">
        <x:v>1580377</x:v>
      </x:c>
      <x:c r="K15" s="60" t="s">
        <x:v>6</x:v>
      </x:c>
      <x:c r="L15" s="60" t="s">
        <x:v>1</x:v>
      </x:c>
      <x:c r="M15" s="60" t="s">
        <x:v>96</x:v>
      </x:c>
      <x:c r="N15" s="336"/>
    </x:row>
    <x:row r="16" spans="1:16" s="118" customFormat="1" ht="17.45" customHeight="1" x14ac:dyDescent="0.35">
      <x:c r="A16" s="239" t="s">
        <x:v>7</x:v>
      </x:c>
      <x:c r="B16" s="239" t="s">
        <x:v>247</x:v>
      </x:c>
      <x:c r="C16" s="381" t="str">
        <x:f>$P$29</x:f>
        <x:v>UG (Level 4 and 5)</x:v>
      </x:c>
      <x:c r="D16" s="373">
        <x:v>4917.790</x:v>
      </x:c>
      <x:c r="E16" s="266">
        <x:v>0</x:v>
      </x:c>
      <x:c r="F16" s="373">
        <x:v>0</x:v>
      </x:c>
      <x:c r="G16" s="373">
        <x:v>4917.79</x:v>
      </x:c>
      <x:c r="H16" s="374">
        <x:v>8328306</x:v>
      </x:c>
      <x:c r="K16" s="60" t="s">
        <x:v>7</x:v>
      </x:c>
      <x:c r="L16" s="60" t="s">
        <x:v>2</x:v>
      </x:c>
      <x:c r="M16" s="60" t="s">
        <x:v>462</x:v>
      </x:c>
      <x:c r="N16" s="336"/>
    </x:row>
    <x:row r="17" spans="1:16" s="118" customFormat="1" ht="17.45" customHeight="1" x14ac:dyDescent="0.35">
      <x:c r="A17" s="126"/>
      <x:c r="B17" s="126"/>
      <x:c r="C17" s="381" t="str">
        <x:f>$P$30</x:f>
        <x:v>UG (Other)</x:v>
      </x:c>
      <x:c r="D17" s="378">
        <x:v>223524.140</x:v>
      </x:c>
      <x:c r="E17" s="303">
        <x:v>-16.8059779965125</x:v>
      </x:c>
      <x:c r="F17" s="378">
        <x:v>-699</x:v>
      </x:c>
      <x:c r="G17" s="378">
        <x:v>222808.334022003</x:v>
      </x:c>
      <x:c r="H17" s="379">
        <x:v>377325938</x:v>
      </x:c>
      <x:c r="K17" s="60" t="s">
        <x:v>7</x:v>
      </x:c>
      <x:c r="L17" s="60" t="s">
        <x:v>2</x:v>
      </x:c>
      <x:c r="M17" s="60" t="s">
        <x:v>437</x:v>
      </x:c>
      <x:c r="N17" s="336"/>
    </x:row>
    <x:row r="18" spans="1:16" s="118" customFormat="1" ht="17.45" customHeight="1" x14ac:dyDescent="0.35">
      <x:c r="A18" s="117"/>
      <x:c r="B18" s="117"/>
      <x:c r="C18" s="381" t="str">
        <x:f>$P$24</x:f>
        <x:v>PGT (UG fee)</x:v>
      </x:c>
      <x:c r="D18" s="365">
        <x:v>4272.130</x:v>
      </x:c>
      <x:c r="E18" s="339">
        <x:v>0</x:v>
      </x:c>
      <x:c r="F18" s="365">
        <x:v>0</x:v>
      </x:c>
      <x:c r="G18" s="365">
        <x:v>4272.13</x:v>
      </x:c>
      <x:c r="H18" s="366">
        <x:v>7234865</x:v>
      </x:c>
      <x:c r="K18" s="60" t="s">
        <x:v>7</x:v>
      </x:c>
      <x:c r="L18" s="60" t="s">
        <x:v>2</x:v>
      </x:c>
      <x:c r="M18" s="60" t="s">
        <x:v>38</x:v>
      </x:c>
    </x:row>
    <x:row r="19" spans="1:16" s="118" customFormat="1" ht="17.45" customHeight="1" x14ac:dyDescent="0.35">
      <x:c r="A19" s="117"/>
      <x:c r="B19" s="117"/>
      <x:c r="C19" s="381" t="str">
        <x:f>$P$25</x:f>
        <x:v>PGT (Masters' loan)</x:v>
      </x:c>
      <x:c r="D19" s="365">
        <x:v>7848.730</x:v>
      </x:c>
      <x:c r="E19" s="339">
        <x:v>0</x:v>
      </x:c>
      <x:c r="F19" s="365">
        <x:v>0</x:v>
      </x:c>
      <x:c r="G19" s="365">
        <x:v>7848.73</x:v>
      </x:c>
      <x:c r="H19" s="366">
        <x:v>13291841</x:v>
      </x:c>
      <x:c r="K19" s="60" t="s">
        <x:v>7</x:v>
      </x:c>
      <x:c r="L19" s="60" t="s">
        <x:v>2</x:v>
      </x:c>
      <x:c r="M19" s="60" t="s">
        <x:v>95</x:v>
      </x:c>
    </x:row>
    <x:row r="20" spans="1:16" s="118" customFormat="1" ht="17.45" customHeight="1" x14ac:dyDescent="0.35">
      <x:c r="A20" s="117"/>
      <x:c r="B20" s="124"/>
      <x:c r="C20" s="383" t="str">
        <x:f>$P$26</x:f>
        <x:v>PGT (Other)</x:v>
      </x:c>
      <x:c r="D20" s="367">
        <x:v>328.010</x:v>
      </x:c>
      <x:c r="E20" s="247">
        <x:v>0</x:v>
      </x:c>
      <x:c r="F20" s="367">
        <x:v>0</x:v>
      </x:c>
      <x:c r="G20" s="367">
        <x:v>328.01</x:v>
      </x:c>
      <x:c r="H20" s="368">
        <x:v>555493</x:v>
      </x:c>
      <x:c r="K20" s="60" t="s">
        <x:v>7</x:v>
      </x:c>
      <x:c r="L20" s="60" t="s">
        <x:v>2</x:v>
      </x:c>
      <x:c r="M20" s="60" t="s">
        <x:v>96</x:v>
      </x:c>
    </x:row>
    <x:row r="21" spans="1:16" s="118" customFormat="1" ht="17.45" customHeight="1" x14ac:dyDescent="0.35">
      <x:c r="A21" s="117"/>
      <x:c r="B21" s="199" t="s">
        <x:v>251</x:v>
      </x:c>
      <x:c r="C21" s="381" t="str">
        <x:f>$P$29</x:f>
        <x:v>UG (Level 4 and 5)</x:v>
      </x:c>
      <x:c r="D21" s="369">
        <x:v>4586.750</x:v>
      </x:c>
      <x:c r="E21" s="254">
        <x:v>0</x:v>
      </x:c>
      <x:c r="F21" s="369">
        <x:v>0</x:v>
      </x:c>
      <x:c r="G21" s="369">
        <x:v>4586.75</x:v>
      </x:c>
      <x:c r="H21" s="370">
        <x:v>7767675</x:v>
      </x:c>
      <x:c r="K21" s="60" t="s">
        <x:v>7</x:v>
      </x:c>
      <x:c r="L21" s="60" t="s">
        <x:v>1</x:v>
      </x:c>
      <x:c r="M21" s="60" t="s">
        <x:v>462</x:v>
      </x:c>
    </x:row>
    <x:row r="22" spans="1:16" s="118" customFormat="1" ht="17.45" customHeight="1" x14ac:dyDescent="0.35">
      <x:c r="A22" s="126"/>
      <x:c r="B22" s="126"/>
      <x:c r="C22" s="381" t="str">
        <x:f>$P$30</x:f>
        <x:v>UG (Other)</x:v>
      </x:c>
      <x:c r="D22" s="378">
        <x:v>13077.410</x:v>
      </x:c>
      <x:c r="E22" s="302">
        <x:v>0</x:v>
      </x:c>
      <x:c r="F22" s="378">
        <x:v>0</x:v>
      </x:c>
      <x:c r="G22" s="378">
        <x:v>13077.41</x:v>
      </x:c>
      <x:c r="H22" s="379">
        <x:v>22146602</x:v>
      </x:c>
      <x:c r="K22" s="60" t="s">
        <x:v>7</x:v>
      </x:c>
      <x:c r="L22" s="60" t="s">
        <x:v>1</x:v>
      </x:c>
      <x:c r="M22" s="60" t="s">
        <x:v>437</x:v>
      </x:c>
    </x:row>
    <x:row r="23" spans="1:16" s="118" customFormat="1" ht="17.45" customHeight="1" x14ac:dyDescent="0.35">
      <x:c r="A23" s="117"/>
      <x:c r="B23" s="117"/>
      <x:c r="C23" s="381" t="str">
        <x:f>$P$24</x:f>
        <x:v>PGT (UG fee)</x:v>
      </x:c>
      <x:c r="D23" s="365">
        <x:v>39.850</x:v>
      </x:c>
      <x:c r="E23" s="339">
        <x:v>0</x:v>
      </x:c>
      <x:c r="F23" s="365">
        <x:v>0</x:v>
      </x:c>
      <x:c r="G23" s="365">
        <x:v>39.85</x:v>
      </x:c>
      <x:c r="H23" s="366">
        <x:v>67486</x:v>
      </x:c>
      <x:c r="K23" s="60" t="s">
        <x:v>7</x:v>
      </x:c>
      <x:c r="L23" s="60" t="s">
        <x:v>1</x:v>
      </x:c>
      <x:c r="M23" s="60" t="s">
        <x:v>38</x:v>
      </x:c>
      <x:c r="P23" s="119" t="s">
        <x:v>122</x:v>
      </x:c>
    </x:row>
    <x:row r="24" spans="1:16" s="118" customFormat="1" ht="17.45" customHeight="1" x14ac:dyDescent="0.35">
      <x:c r="A24" s="117"/>
      <x:c r="B24" s="117"/>
      <x:c r="C24" s="381" t="str">
        <x:f>$P$25</x:f>
        <x:v>PGT (Masters' loan)</x:v>
      </x:c>
      <x:c r="D24" s="365">
        <x:v>2712.160</x:v>
      </x:c>
      <x:c r="E24" s="339">
        <x:v>0</x:v>
      </x:c>
      <x:c r="F24" s="365">
        <x:v>0</x:v>
      </x:c>
      <x:c r="G24" s="365">
        <x:v>2712.16</x:v>
      </x:c>
      <x:c r="H24" s="366">
        <x:v>4593046</x:v>
      </x:c>
      <x:c r="K24" s="60" t="s">
        <x:v>7</x:v>
      </x:c>
      <x:c r="L24" s="60" t="s">
        <x:v>1</x:v>
      </x:c>
      <x:c r="M24" s="60" t="s">
        <x:v>95</x:v>
      </x:c>
      <x:c r="P24" s="118" t="s">
        <x:v>258</x:v>
      </x:c>
    </x:row>
    <x:row r="25" spans="1:16" s="118" customFormat="1" ht="17.45" customHeight="1" x14ac:dyDescent="0.35">
      <x:c r="A25" s="229"/>
      <x:c r="B25" s="229"/>
      <x:c r="C25" s="384" t="str">
        <x:f>$P$26</x:f>
        <x:v>PGT (Other)</x:v>
      </x:c>
      <x:c r="D25" s="371">
        <x:v>2377.270</x:v>
      </x:c>
      <x:c r="E25" s="269">
        <x:v>0</x:v>
      </x:c>
      <x:c r="F25" s="371">
        <x:v>0</x:v>
      </x:c>
      <x:c r="G25" s="371">
        <x:v>2377.27</x:v>
      </x:c>
      <x:c r="H25" s="372">
        <x:v>4025911</x:v>
      </x:c>
      <x:c r="K25" s="60" t="s">
        <x:v>7</x:v>
      </x:c>
      <x:c r="L25" s="60" t="s">
        <x:v>1</x:v>
      </x:c>
      <x:c r="M25" s="60" t="s">
        <x:v>96</x:v>
      </x:c>
      <x:c r="P25" s="118" t="s">
        <x:v>261</x:v>
      </x:c>
    </x:row>
    <x:row r="26" spans="1:16" s="118" customFormat="1" ht="17.45" customHeight="1" x14ac:dyDescent="0.35">
      <x:c r="A26" s="239" t="s">
        <x:v>281</x:v>
      </x:c>
      <x:c r="B26" s="239" t="s">
        <x:v>247</x:v>
      </x:c>
      <x:c r="C26" s="381" t="str">
        <x:f>$P$29</x:f>
        <x:v>UG (Level 4 and 5)</x:v>
      </x:c>
      <x:c r="D26" s="373">
        <x:v>2409.060</x:v>
      </x:c>
      <x:c r="E26" s="266">
        <x:v>0</x:v>
      </x:c>
      <x:c r="F26" s="373">
        <x:v>0</x:v>
      </x:c>
      <x:c r="G26" s="373">
        <x:v>2409.06</x:v>
      </x:c>
      <x:c r="H26" s="374">
        <x:v>679968</x:v>
      </x:c>
      <x:c r="K26" s="60" t="s">
        <x:v>282</x:v>
      </x:c>
      <x:c r="L26" s="60" t="s">
        <x:v>2</x:v>
      </x:c>
      <x:c r="M26" s="60" t="s">
        <x:v>462</x:v>
      </x:c>
      <x:c r="P26" s="118" t="s">
        <x:v>262</x:v>
      </x:c>
    </x:row>
    <x:row r="27" spans="1:16" s="118" customFormat="1" ht="17.45" customHeight="1" x14ac:dyDescent="0.35">
      <x:c r="A27" s="126"/>
      <x:c r="B27" s="126"/>
      <x:c r="C27" s="381" t="str">
        <x:f>$P$30</x:f>
        <x:v>UG (Other)</x:v>
      </x:c>
      <x:c r="D27" s="378">
        <x:v>105349.610</x:v>
      </x:c>
      <x:c r="E27" s="302">
        <x:v>0</x:v>
      </x:c>
      <x:c r="F27" s="378">
        <x:v>0</x:v>
      </x:c>
      <x:c r="G27" s="378">
        <x:v>105349.61</x:v>
      </x:c>
      <x:c r="H27" s="379">
        <x:v>29734942</x:v>
      </x:c>
      <x:c r="K27" s="60" t="s">
        <x:v>282</x:v>
      </x:c>
      <x:c r="L27" s="60" t="s">
        <x:v>2</x:v>
      </x:c>
      <x:c r="M27" s="60" t="s">
        <x:v>437</x:v>
      </x:c>
    </x:row>
    <x:row r="28" spans="1:16" s="118" customFormat="1" ht="17.45" customHeight="1" x14ac:dyDescent="0.35">
      <x:c r="A28" s="117"/>
      <x:c r="B28" s="117"/>
      <x:c r="C28" s="381" t="str">
        <x:f>$P$24</x:f>
        <x:v>PGT (UG fee)</x:v>
      </x:c>
      <x:c r="D28" s="365">
        <x:v>3127.050</x:v>
      </x:c>
      <x:c r="E28" s="339">
        <x:v>0</x:v>
      </x:c>
      <x:c r="F28" s="365">
        <x:v>0</x:v>
      </x:c>
      <x:c r="G28" s="365">
        <x:v>3127.05</x:v>
      </x:c>
      <x:c r="H28" s="366">
        <x:v>882617</x:v>
      </x:c>
      <x:c r="K28" s="60" t="s">
        <x:v>282</x:v>
      </x:c>
      <x:c r="L28" s="60" t="s">
        <x:v>2</x:v>
      </x:c>
      <x:c r="M28" s="60" t="s">
        <x:v>38</x:v>
      </x:c>
      <x:c r="P28" s="119" t="s">
        <x:v>5</x:v>
      </x:c>
    </x:row>
    <x:row r="29" spans="1:16" s="118" customFormat="1" ht="17.45" customHeight="1" x14ac:dyDescent="0.35">
      <x:c r="A29" s="117"/>
      <x:c r="B29" s="117"/>
      <x:c r="C29" s="381" t="str">
        <x:f>$P$25</x:f>
        <x:v>PGT (Masters' loan)</x:v>
      </x:c>
      <x:c r="D29" s="365">
        <x:v>2925.450</x:v>
      </x:c>
      <x:c r="E29" s="339">
        <x:v>0</x:v>
      </x:c>
      <x:c r="F29" s="365">
        <x:v>0</x:v>
      </x:c>
      <x:c r="G29" s="365">
        <x:v>2925.45</x:v>
      </x:c>
      <x:c r="H29" s="366">
        <x:v>825712</x:v>
      </x:c>
      <x:c r="K29" s="60" t="s">
        <x:v>282</x:v>
      </x:c>
      <x:c r="L29" s="60" t="s">
        <x:v>2</x:v>
      </x:c>
      <x:c r="M29" s="60" t="s">
        <x:v>95</x:v>
      </x:c>
      <x:c r="P29" s="117" t="s">
        <x:v>435</x:v>
      </x:c>
    </x:row>
    <x:row r="30" spans="1:16" s="118" customFormat="1" ht="17.45" customHeight="1" x14ac:dyDescent="0.35">
      <x:c r="A30" s="117"/>
      <x:c r="B30" s="124"/>
      <x:c r="C30" s="383" t="str">
        <x:f>$P$26</x:f>
        <x:v>PGT (Other)</x:v>
      </x:c>
      <x:c r="D30" s="367">
        <x:v>67.000</x:v>
      </x:c>
      <x:c r="E30" s="247">
        <x:v>0</x:v>
      </x:c>
      <x:c r="F30" s="367">
        <x:v>0</x:v>
      </x:c>
      <x:c r="G30" s="367">
        <x:v>67</x:v>
      </x:c>
      <x:c r="H30" s="368">
        <x:v>18910</x:v>
      </x:c>
      <x:c r="K30" s="60" t="s">
        <x:v>282</x:v>
      </x:c>
      <x:c r="L30" s="60" t="s">
        <x:v>2</x:v>
      </x:c>
      <x:c r="M30" s="60" t="s">
        <x:v>96</x:v>
      </x:c>
      <x:c r="P30" s="117" t="s">
        <x:v>436</x:v>
      </x:c>
    </x:row>
    <x:row r="31" spans="1:16" s="118" customFormat="1" ht="17.45" customHeight="1" x14ac:dyDescent="0.35">
      <x:c r="A31" s="117"/>
      <x:c r="B31" s="199" t="s">
        <x:v>251</x:v>
      </x:c>
      <x:c r="C31" s="381" t="str">
        <x:f>$P$29</x:f>
        <x:v>UG (Level 4 and 5)</x:v>
      </x:c>
      <x:c r="D31" s="369">
        <x:v>557.180</x:v>
      </x:c>
      <x:c r="E31" s="254">
        <x:v>0</x:v>
      </x:c>
      <x:c r="F31" s="369">
        <x:v>0</x:v>
      </x:c>
      <x:c r="G31" s="369">
        <x:v>557.18</x:v>
      </x:c>
      <x:c r="H31" s="370">
        <x:v>157263</x:v>
      </x:c>
      <x:c r="K31" s="60" t="s">
        <x:v>282</x:v>
      </x:c>
      <x:c r="L31" s="60" t="s">
        <x:v>1</x:v>
      </x:c>
      <x:c r="M31" s="60" t="s">
        <x:v>462</x:v>
      </x:c>
    </x:row>
    <x:row r="32" spans="1:16" s="118" customFormat="1" ht="17.45" customHeight="1" x14ac:dyDescent="0.35">
      <x:c r="A32" s="126"/>
      <x:c r="B32" s="126"/>
      <x:c r="C32" s="381" t="str">
        <x:f>$P$30</x:f>
        <x:v>UG (Other)</x:v>
      </x:c>
      <x:c r="D32" s="378">
        <x:v>8259.330</x:v>
      </x:c>
      <x:c r="E32" s="302">
        <x:v>0</x:v>
      </x:c>
      <x:c r="F32" s="378">
        <x:v>0</x:v>
      </x:c>
      <x:c r="G32" s="378">
        <x:v>8259.33</x:v>
      </x:c>
      <x:c r="H32" s="379">
        <x:v>2331192</x:v>
      </x:c>
      <x:c r="K32" s="60" t="s">
        <x:v>282</x:v>
      </x:c>
      <x:c r="L32" s="60" t="s">
        <x:v>1</x:v>
      </x:c>
      <x:c r="M32" s="60" t="s">
        <x:v>437</x:v>
      </x:c>
    </x:row>
    <x:row r="33" spans="1:13" s="118" customFormat="1" ht="17.45" customHeight="1" x14ac:dyDescent="0.35">
      <x:c r="A33" s="117"/>
      <x:c r="B33" s="117"/>
      <x:c r="C33" s="381" t="str">
        <x:f>$P$24</x:f>
        <x:v>PGT (UG fee)</x:v>
      </x:c>
      <x:c r="D33" s="365">
        <x:v>116.400</x:v>
      </x:c>
      <x:c r="E33" s="339">
        <x:v>0</x:v>
      </x:c>
      <x:c r="F33" s="365">
        <x:v>0</x:v>
      </x:c>
      <x:c r="G33" s="365">
        <x:v>116.4</x:v>
      </x:c>
      <x:c r="H33" s="366">
        <x:v>32854</x:v>
      </x:c>
      <x:c r="K33" s="60" t="s">
        <x:v>282</x:v>
      </x:c>
      <x:c r="L33" s="60" t="s">
        <x:v>1</x:v>
      </x:c>
      <x:c r="M33" s="60" t="s">
        <x:v>38</x:v>
      </x:c>
    </x:row>
    <x:row r="34" spans="1:13" s="118" customFormat="1" ht="17.45" customHeight="1" x14ac:dyDescent="0.35">
      <x:c r="A34" s="117"/>
      <x:c r="B34" s="117"/>
      <x:c r="C34" s="381" t="str">
        <x:f>$P$25</x:f>
        <x:v>PGT (Masters' loan)</x:v>
      </x:c>
      <x:c r="D34" s="365">
        <x:v>1322.840</x:v>
      </x:c>
      <x:c r="E34" s="339">
        <x:v>0</x:v>
      </x:c>
      <x:c r="F34" s="365">
        <x:v>0</x:v>
      </x:c>
      <x:c r="G34" s="365">
        <x:v>1322.84</x:v>
      </x:c>
      <x:c r="H34" s="366">
        <x:v>373371</x:v>
      </x:c>
      <x:c r="K34" s="60" t="s">
        <x:v>282</x:v>
      </x:c>
      <x:c r="L34" s="60" t="s">
        <x:v>1</x:v>
      </x:c>
      <x:c r="M34" s="60" t="s">
        <x:v>95</x:v>
      </x:c>
    </x:row>
    <x:row r="35" spans="1:13" s="118" customFormat="1" ht="17.45" customHeight="1" x14ac:dyDescent="0.35">
      <x:c r="A35" s="229"/>
      <x:c r="B35" s="229"/>
      <x:c r="C35" s="384" t="str">
        <x:f>$P$26</x:f>
        <x:v>PGT (Other)</x:v>
      </x:c>
      <x:c r="D35" s="371">
        <x:v>314.110</x:v>
      </x:c>
      <x:c r="E35" s="269">
        <x:v>0</x:v>
      </x:c>
      <x:c r="F35" s="371">
        <x:v>0</x:v>
      </x:c>
      <x:c r="G35" s="371">
        <x:v>314.11</x:v>
      </x:c>
      <x:c r="H35" s="372">
        <x:v>88656</x:v>
      </x:c>
      <x:c r="K35" s="60" t="s">
        <x:v>282</x:v>
      </x:c>
      <x:c r="L35" s="60" t="s">
        <x:v>1</x:v>
      </x:c>
      <x:c r="M35" s="60" t="s">
        <x:v>96</x:v>
      </x:c>
    </x:row>
    <x:row r="36" spans="1:13" s="118" customFormat="1" ht="17.45" customHeight="1" x14ac:dyDescent="0.35">
      <x:c r="A36" s="239" t="s">
        <x:v>284</x:v>
      </x:c>
      <x:c r="B36" s="239" t="s">
        <x:v>247</x:v>
      </x:c>
      <x:c r="C36" s="381" t="str">
        <x:f>$P$29</x:f>
        <x:v>UG (Level 4 and 5)</x:v>
      </x:c>
      <x:c r="D36" s="373">
        <x:v>5018.720</x:v>
      </x:c>
      <x:c r="E36" s="266">
        <x:v>0</x:v>
      </x:c>
      <x:c r="F36" s="373">
        <x:v>0</x:v>
      </x:c>
      <x:c r="G36" s="373">
        <x:v>5018.72</x:v>
      </x:c>
      <x:c r="H36" s="374">
        <x:v>631153</x:v>
      </x:c>
      <x:c r="K36" s="60" t="s">
        <x:v>283</x:v>
      </x:c>
      <x:c r="L36" s="60" t="s">
        <x:v>2</x:v>
      </x:c>
      <x:c r="M36" s="60" t="s">
        <x:v>462</x:v>
      </x:c>
    </x:row>
    <x:row r="37" spans="1:13" s="118" customFormat="1" ht="17.45" customHeight="1" x14ac:dyDescent="0.35">
      <x:c r="A37" s="126"/>
      <x:c r="B37" s="126"/>
      <x:c r="C37" s="381" t="str">
        <x:f>$P$30</x:f>
        <x:v>UG (Other)</x:v>
      </x:c>
      <x:c r="D37" s="378">
        <x:v>117754.450</x:v>
      </x:c>
      <x:c r="E37" s="302">
        <x:v>0</x:v>
      </x:c>
      <x:c r="F37" s="378">
        <x:v>0</x:v>
      </x:c>
      <x:c r="G37" s="378">
        <x:v>117754.45</x:v>
      </x:c>
      <x:c r="H37" s="379">
        <x:v>14808800</x:v>
      </x:c>
      <x:c r="K37" s="60" t="s">
        <x:v>283</x:v>
      </x:c>
      <x:c r="L37" s="60" t="s">
        <x:v>2</x:v>
      </x:c>
      <x:c r="M37" s="60" t="s">
        <x:v>437</x:v>
      </x:c>
    </x:row>
    <x:row r="38" spans="1:13" s="118" customFormat="1" ht="17.45" customHeight="1" x14ac:dyDescent="0.35">
      <x:c r="A38" s="117"/>
      <x:c r="B38" s="117"/>
      <x:c r="C38" s="381" t="str">
        <x:f>$P$24</x:f>
        <x:v>PGT (UG fee)</x:v>
      </x:c>
      <x:c r="D38" s="365">
        <x:v>0</x:v>
      </x:c>
      <x:c r="E38" s="339">
        <x:v>0</x:v>
      </x:c>
      <x:c r="F38" s="365">
        <x:v>0</x:v>
      </x:c>
      <x:c r="G38" s="365">
        <x:v>0</x:v>
      </x:c>
      <x:c r="H38" s="366">
        <x:v>0</x:v>
      </x:c>
      <x:c r="K38" s="60" t="s">
        <x:v>283</x:v>
      </x:c>
      <x:c r="L38" s="60" t="s">
        <x:v>2</x:v>
      </x:c>
      <x:c r="M38" s="60" t="s">
        <x:v>38</x:v>
      </x:c>
    </x:row>
    <x:row r="39" spans="1:13" s="118" customFormat="1" ht="17.45" customHeight="1" x14ac:dyDescent="0.35">
      <x:c r="A39" s="117"/>
      <x:c r="B39" s="117"/>
      <x:c r="C39" s="381" t="str">
        <x:f>$P$25</x:f>
        <x:v>PGT (Masters' loan)</x:v>
      </x:c>
      <x:c r="D39" s="365">
        <x:v>6378.090</x:v>
      </x:c>
      <x:c r="E39" s="339">
        <x:v>0</x:v>
      </x:c>
      <x:c r="F39" s="365">
        <x:v>0</x:v>
      </x:c>
      <x:c r="G39" s="365">
        <x:v>6378.09</x:v>
      </x:c>
      <x:c r="H39" s="366">
        <x:v>802106</x:v>
      </x:c>
      <x:c r="K39" s="60" t="s">
        <x:v>283</x:v>
      </x:c>
      <x:c r="L39" s="60" t="s">
        <x:v>2</x:v>
      </x:c>
      <x:c r="M39" s="60" t="s">
        <x:v>95</x:v>
      </x:c>
    </x:row>
    <x:row r="40" spans="1:13" s="118" customFormat="1" ht="17.45" customHeight="1" x14ac:dyDescent="0.35">
      <x:c r="A40" s="117"/>
      <x:c r="B40" s="124"/>
      <x:c r="C40" s="383" t="str">
        <x:f>$P$26</x:f>
        <x:v>PGT (Other)</x:v>
      </x:c>
      <x:c r="D40" s="367">
        <x:v>238.000</x:v>
      </x:c>
      <x:c r="E40" s="247">
        <x:v>0</x:v>
      </x:c>
      <x:c r="F40" s="367">
        <x:v>0</x:v>
      </x:c>
      <x:c r="G40" s="367">
        <x:v>238</x:v>
      </x:c>
      <x:c r="H40" s="368">
        <x:v>29934</x:v>
      </x:c>
      <x:c r="K40" s="60" t="s">
        <x:v>283</x:v>
      </x:c>
      <x:c r="L40" s="60" t="s">
        <x:v>2</x:v>
      </x:c>
      <x:c r="M40" s="60" t="s">
        <x:v>96</x:v>
      </x:c>
    </x:row>
    <x:row r="41" spans="1:13" s="118" customFormat="1" ht="17.45" customHeight="1" x14ac:dyDescent="0.35">
      <x:c r="A41" s="117"/>
      <x:c r="B41" s="199" t="s">
        <x:v>251</x:v>
      </x:c>
      <x:c r="C41" s="381" t="str">
        <x:f>$P$29</x:f>
        <x:v>UG (Level 4 and 5)</x:v>
      </x:c>
      <x:c r="D41" s="369">
        <x:v>112.700</x:v>
      </x:c>
      <x:c r="E41" s="254">
        <x:v>0</x:v>
      </x:c>
      <x:c r="F41" s="369">
        <x:v>0</x:v>
      </x:c>
      <x:c r="G41" s="369">
        <x:v>112.7</x:v>
      </x:c>
      <x:c r="H41" s="370">
        <x:v>14178</x:v>
      </x:c>
      <x:c r="K41" s="60" t="s">
        <x:v>283</x:v>
      </x:c>
      <x:c r="L41" s="60" t="s">
        <x:v>1</x:v>
      </x:c>
      <x:c r="M41" s="60" t="s">
        <x:v>462</x:v>
      </x:c>
    </x:row>
    <x:row r="42" spans="1:13" s="118" customFormat="1" ht="17.45" customHeight="1" x14ac:dyDescent="0.35">
      <x:c r="A42" s="126"/>
      <x:c r="B42" s="126"/>
      <x:c r="C42" s="381" t="str">
        <x:f>$P$30</x:f>
        <x:v>UG (Other)</x:v>
      </x:c>
      <x:c r="D42" s="378">
        <x:v>1923.340</x:v>
      </x:c>
      <x:c r="E42" s="302">
        <x:v>0</x:v>
      </x:c>
      <x:c r="F42" s="378">
        <x:v>0</x:v>
      </x:c>
      <x:c r="G42" s="378">
        <x:v>1923.34</x:v>
      </x:c>
      <x:c r="H42" s="379">
        <x:v>241878</x:v>
      </x:c>
      <x:c r="K42" s="60" t="s">
        <x:v>283</x:v>
      </x:c>
      <x:c r="L42" s="60" t="s">
        <x:v>1</x:v>
      </x:c>
      <x:c r="M42" s="60" t="s">
        <x:v>437</x:v>
      </x:c>
    </x:row>
    <x:row r="43" spans="1:13" s="118" customFormat="1" ht="17.45" customHeight="1" x14ac:dyDescent="0.35">
      <x:c r="A43" s="117"/>
      <x:c r="B43" s="117"/>
      <x:c r="C43" s="381" t="str">
        <x:f>$P$24</x:f>
        <x:v>PGT (UG fee)</x:v>
      </x:c>
      <x:c r="D43" s="365">
        <x:v>0</x:v>
      </x:c>
      <x:c r="E43" s="339">
        <x:v>0</x:v>
      </x:c>
      <x:c r="F43" s="365">
        <x:v>0</x:v>
      </x:c>
      <x:c r="G43" s="365">
        <x:v>0</x:v>
      </x:c>
      <x:c r="H43" s="366">
        <x:v>0</x:v>
      </x:c>
      <x:c r="K43" s="60" t="s">
        <x:v>283</x:v>
      </x:c>
      <x:c r="L43" s="60" t="s">
        <x:v>1</x:v>
      </x:c>
      <x:c r="M43" s="60" t="s">
        <x:v>38</x:v>
      </x:c>
    </x:row>
    <x:row r="44" spans="1:13" s="118" customFormat="1" ht="17.45" customHeight="1" x14ac:dyDescent="0.35">
      <x:c r="A44" s="117"/>
      <x:c r="B44" s="117"/>
      <x:c r="C44" s="381" t="str">
        <x:f>$P$25</x:f>
        <x:v>PGT (Masters' loan)</x:v>
      </x:c>
      <x:c r="D44" s="365">
        <x:v>1654.020</x:v>
      </x:c>
      <x:c r="E44" s="339">
        <x:v>0</x:v>
      </x:c>
      <x:c r="F44" s="365">
        <x:v>0</x:v>
      </x:c>
      <x:c r="G44" s="365">
        <x:v>1654.02</x:v>
      </x:c>
      <x:c r="H44" s="366">
        <x:v>208008</x:v>
      </x:c>
      <x:c r="K44" s="60" t="s">
        <x:v>283</x:v>
      </x:c>
      <x:c r="L44" s="60" t="s">
        <x:v>1</x:v>
      </x:c>
      <x:c r="M44" s="60" t="s">
        <x:v>95</x:v>
      </x:c>
    </x:row>
    <x:row r="45" spans="1:13" s="118" customFormat="1" ht="17.45" customHeight="1" x14ac:dyDescent="0.35">
      <x:c r="A45" s="229"/>
      <x:c r="B45" s="229"/>
      <x:c r="C45" s="384" t="str">
        <x:f>$P$26</x:f>
        <x:v>PGT (Other)</x:v>
      </x:c>
      <x:c r="D45" s="371">
        <x:v>132.590</x:v>
      </x:c>
      <x:c r="E45" s="269">
        <x:v>0</x:v>
      </x:c>
      <x:c r="F45" s="371">
        <x:v>0</x:v>
      </x:c>
      <x:c r="G45" s="371">
        <x:v>132.59</x:v>
      </x:c>
      <x:c r="H45" s="372">
        <x:v>16673</x:v>
      </x:c>
      <x:c r="K45" s="60" t="s">
        <x:v>283</x:v>
      </x:c>
      <x:c r="L45" s="60" t="s">
        <x:v>1</x:v>
      </x:c>
      <x:c r="M45" s="60" t="s">
        <x:v>96</x:v>
      </x:c>
    </x:row>
    <x:row r="46" spans="1:13" s="118" customFormat="1" ht="17.45" customHeight="1" x14ac:dyDescent="0.35">
      <x:c r="A46" s="239" t="s">
        <x:v>32</x:v>
      </x:c>
      <x:c r="B46" s="239" t="s">
        <x:v>247</x:v>
      </x:c>
      <x:c r="C46" s="381" t="str">
        <x:f>$P$29</x:f>
        <x:v>UG (Level 4 and 5)</x:v>
      </x:c>
      <x:c r="D46" s="373">
        <x:v>15960.840</x:v>
      </x:c>
      <x:c r="E46" s="266">
        <x:v>0</x:v>
      </x:c>
      <x:c r="F46" s="266">
        <x:v>0</x:v>
      </x:c>
      <x:c r="G46" s="266">
        <x:v>0</x:v>
      </x:c>
      <x:c r="H46" s="266">
        <x:v>0</x:v>
      </x:c>
      <x:c r="K46" s="60" t="s">
        <x:v>32</x:v>
      </x:c>
      <x:c r="L46" s="60" t="s">
        <x:v>2</x:v>
      </x:c>
      <x:c r="M46" s="60" t="s">
        <x:v>462</x:v>
      </x:c>
    </x:row>
    <x:row r="47" spans="1:13" s="118" customFormat="1" ht="17.45" customHeight="1" x14ac:dyDescent="0.35">
      <x:c r="A47" s="126"/>
      <x:c r="B47" s="126"/>
      <x:c r="C47" s="381" t="str">
        <x:f>$P$30</x:f>
        <x:v>UG (Other)</x:v>
      </x:c>
      <x:c r="D47" s="378">
        <x:v>170889.740</x:v>
      </x:c>
      <x:c r="E47" s="302">
        <x:v>0</x:v>
      </x:c>
      <x:c r="F47" s="302">
        <x:v>0</x:v>
      </x:c>
      <x:c r="G47" s="302">
        <x:v>0</x:v>
      </x:c>
      <x:c r="H47" s="386">
        <x:v>0</x:v>
      </x:c>
      <x:c r="K47" s="60" t="s">
        <x:v>32</x:v>
      </x:c>
      <x:c r="L47" s="60" t="s">
        <x:v>2</x:v>
      </x:c>
      <x:c r="M47" s="60" t="s">
        <x:v>437</x:v>
      </x:c>
    </x:row>
    <x:row r="48" spans="1:13" s="118" customFormat="1" ht="17.45" customHeight="1" x14ac:dyDescent="0.35">
      <x:c r="A48" s="117"/>
      <x:c r="B48" s="117"/>
      <x:c r="C48" s="381" t="str">
        <x:f>$P$24</x:f>
        <x:v>PGT (UG fee)</x:v>
      </x:c>
      <x:c r="D48" s="365">
        <x:v>2435.320</x:v>
      </x:c>
      <x:c r="E48" s="339">
        <x:v>0</x:v>
      </x:c>
      <x:c r="F48" s="339">
        <x:v>0</x:v>
      </x:c>
      <x:c r="G48" s="339">
        <x:v>0</x:v>
      </x:c>
      <x:c r="H48" s="339">
        <x:v>0</x:v>
      </x:c>
      <x:c r="K48" s="60" t="s">
        <x:v>32</x:v>
      </x:c>
      <x:c r="L48" s="60" t="s">
        <x:v>2</x:v>
      </x:c>
      <x:c r="M48" s="60" t="s">
        <x:v>38</x:v>
      </x:c>
    </x:row>
    <x:row r="49" spans="1:13" s="118" customFormat="1" ht="17.45" customHeight="1" x14ac:dyDescent="0.35">
      <x:c r="A49" s="117"/>
      <x:c r="B49" s="117"/>
      <x:c r="C49" s="381" t="str">
        <x:f>$P$25</x:f>
        <x:v>PGT (Masters' loan)</x:v>
      </x:c>
      <x:c r="D49" s="365">
        <x:v>10969.770</x:v>
      </x:c>
      <x:c r="E49" s="339">
        <x:v>0</x:v>
      </x:c>
      <x:c r="F49" s="339">
        <x:v>0</x:v>
      </x:c>
      <x:c r="G49" s="339">
        <x:v>0</x:v>
      </x:c>
      <x:c r="H49" s="339">
        <x:v>0</x:v>
      </x:c>
      <x:c r="K49" s="60" t="s">
        <x:v>32</x:v>
      </x:c>
      <x:c r="L49" s="60" t="s">
        <x:v>2</x:v>
      </x:c>
      <x:c r="M49" s="60" t="s">
        <x:v>95</x:v>
      </x:c>
    </x:row>
    <x:row r="50" spans="1:13" s="118" customFormat="1" ht="17.45" customHeight="1" x14ac:dyDescent="0.35">
      <x:c r="A50" s="117"/>
      <x:c r="B50" s="124"/>
      <x:c r="C50" s="383" t="str">
        <x:f>$P$26</x:f>
        <x:v>PGT (Other)</x:v>
      </x:c>
      <x:c r="D50" s="367">
        <x:v>1504.010</x:v>
      </x:c>
      <x:c r="E50" s="247">
        <x:v>0</x:v>
      </x:c>
      <x:c r="F50" s="247">
        <x:v>0</x:v>
      </x:c>
      <x:c r="G50" s="247">
        <x:v>0</x:v>
      </x:c>
      <x:c r="H50" s="247">
        <x:v>0</x:v>
      </x:c>
      <x:c r="K50" s="60" t="s">
        <x:v>32</x:v>
      </x:c>
      <x:c r="L50" s="60" t="s">
        <x:v>2</x:v>
      </x:c>
      <x:c r="M50" s="60" t="s">
        <x:v>96</x:v>
      </x:c>
    </x:row>
    <x:row r="51" spans="1:13" s="118" customFormat="1" ht="17.45" customHeight="1" x14ac:dyDescent="0.35">
      <x:c r="A51" s="117"/>
      <x:c r="B51" s="337" t="s">
        <x:v>161</x:v>
      </x:c>
      <x:c r="C51" s="381" t="str">
        <x:f>$P$29</x:f>
        <x:v>UG (Level 4 and 5)</x:v>
      </x:c>
      <x:c r="D51" s="369">
        <x:v>111.500</x:v>
      </x:c>
      <x:c r="E51" s="254">
        <x:v>0</x:v>
      </x:c>
      <x:c r="F51" s="254">
        <x:v>0</x:v>
      </x:c>
      <x:c r="G51" s="254">
        <x:v>0</x:v>
      </x:c>
      <x:c r="H51" s="254">
        <x:v>0</x:v>
      </x:c>
      <x:c r="K51" s="60" t="s">
        <x:v>32</x:v>
      </x:c>
      <x:c r="L51" s="60" t="s">
        <x:v>13</x:v>
      </x:c>
      <x:c r="M51" s="60" t="s">
        <x:v>462</x:v>
      </x:c>
    </x:row>
    <x:row r="52" spans="1:13" s="118" customFormat="1" ht="17.45" customHeight="1" x14ac:dyDescent="0.35">
      <x:c r="A52" s="126"/>
      <x:c r="B52" s="168"/>
      <x:c r="C52" s="381" t="str">
        <x:f>$P$30</x:f>
        <x:v>UG (Other)</x:v>
      </x:c>
      <x:c r="D52" s="378">
        <x:v>11343.500</x:v>
      </x:c>
      <x:c r="E52" s="302">
        <x:v>0</x:v>
      </x:c>
      <x:c r="F52" s="302">
        <x:v>0</x:v>
      </x:c>
      <x:c r="G52" s="302">
        <x:v>0</x:v>
      </x:c>
      <x:c r="H52" s="386">
        <x:v>0</x:v>
      </x:c>
      <x:c r="K52" s="60" t="s">
        <x:v>32</x:v>
      </x:c>
      <x:c r="L52" s="60" t="s">
        <x:v>13</x:v>
      </x:c>
      <x:c r="M52" s="60" t="s">
        <x:v>437</x:v>
      </x:c>
    </x:row>
    <x:row r="53" spans="1:13" s="118" customFormat="1" ht="17.45" customHeight="1" x14ac:dyDescent="0.35">
      <x:c r="A53" s="117"/>
      <x:c r="B53" s="281"/>
      <x:c r="C53" s="381" t="str">
        <x:f>$P$24</x:f>
        <x:v>PGT (UG fee)</x:v>
      </x:c>
      <x:c r="D53" s="365">
        <x:v>4.000</x:v>
      </x:c>
      <x:c r="E53" s="339">
        <x:v>0</x:v>
      </x:c>
      <x:c r="F53" s="339">
        <x:v>0</x:v>
      </x:c>
      <x:c r="G53" s="339">
        <x:v>0</x:v>
      </x:c>
      <x:c r="H53" s="339">
        <x:v>0</x:v>
      </x:c>
      <x:c r="K53" s="60" t="s">
        <x:v>32</x:v>
      </x:c>
      <x:c r="L53" s="60" t="s">
        <x:v>13</x:v>
      </x:c>
      <x:c r="M53" s="60" t="s">
        <x:v>38</x:v>
      </x:c>
    </x:row>
    <x:row r="54" spans="1:13" s="118" customFormat="1" ht="17.45" customHeight="1" x14ac:dyDescent="0.35">
      <x:c r="A54" s="117"/>
      <x:c r="B54" s="208"/>
      <x:c r="C54" s="381" t="str">
        <x:f>$P$25</x:f>
        <x:v>PGT (Masters' loan)</x:v>
      </x:c>
      <x:c r="D54" s="365">
        <x:v>63.000</x:v>
      </x:c>
      <x:c r="E54" s="339">
        <x:v>0</x:v>
      </x:c>
      <x:c r="F54" s="339">
        <x:v>0</x:v>
      </x:c>
      <x:c r="G54" s="339">
        <x:v>0</x:v>
      </x:c>
      <x:c r="H54" s="339">
        <x:v>0</x:v>
      </x:c>
      <x:c r="K54" s="60" t="s">
        <x:v>32</x:v>
      </x:c>
      <x:c r="L54" s="60" t="s">
        <x:v>13</x:v>
      </x:c>
      <x:c r="M54" s="60" t="s">
        <x:v>95</x:v>
      </x:c>
    </x:row>
    <x:row r="55" spans="1:13" s="118" customFormat="1" ht="17.45" customHeight="1" x14ac:dyDescent="0.35">
      <x:c r="A55" s="117"/>
      <x:c r="B55" s="124"/>
      <x:c r="C55" s="383" t="str">
        <x:f>$P$26</x:f>
        <x:v>PGT (Other)</x:v>
      </x:c>
      <x:c r="D55" s="367">
        <x:v>0</x:v>
      </x:c>
      <x:c r="E55" s="247">
        <x:v>0</x:v>
      </x:c>
      <x:c r="F55" s="247">
        <x:v>0</x:v>
      </x:c>
      <x:c r="G55" s="247">
        <x:v>0</x:v>
      </x:c>
      <x:c r="H55" s="247">
        <x:v>0</x:v>
      </x:c>
      <x:c r="K55" s="60" t="s">
        <x:v>32</x:v>
      </x:c>
      <x:c r="L55" s="60" t="s">
        <x:v>13</x:v>
      </x:c>
      <x:c r="M55" s="60" t="s">
        <x:v>96</x:v>
      </x:c>
    </x:row>
    <x:row r="56" spans="1:13" s="118" customFormat="1" ht="17.45" customHeight="1" x14ac:dyDescent="0.35">
      <x:c r="A56" s="117"/>
      <x:c r="B56" s="199" t="s">
        <x:v>251</x:v>
      </x:c>
      <x:c r="C56" s="381" t="str">
        <x:f>$P$29</x:f>
        <x:v>UG (Level 4 and 5)</x:v>
      </x:c>
      <x:c r="D56" s="369">
        <x:v>5693.310</x:v>
      </x:c>
      <x:c r="E56" s="266">
        <x:v>0</x:v>
      </x:c>
      <x:c r="F56" s="266">
        <x:v>0</x:v>
      </x:c>
      <x:c r="G56" s="266">
        <x:v>0</x:v>
      </x:c>
      <x:c r="H56" s="266">
        <x:v>0</x:v>
      </x:c>
      <x:c r="K56" s="60" t="s">
        <x:v>32</x:v>
      </x:c>
      <x:c r="L56" s="60" t="s">
        <x:v>1</x:v>
      </x:c>
      <x:c r="M56" s="60" t="s">
        <x:v>462</x:v>
      </x:c>
    </x:row>
    <x:row r="57" spans="1:13" s="118" customFormat="1" ht="17.45" customHeight="1" x14ac:dyDescent="0.35">
      <x:c r="A57" s="126"/>
      <x:c r="B57" s="126"/>
      <x:c r="C57" s="381" t="str">
        <x:f>$P$30</x:f>
        <x:v>UG (Other)</x:v>
      </x:c>
      <x:c r="D57" s="378">
        <x:v>18759.510</x:v>
      </x:c>
      <x:c r="E57" s="302">
        <x:v>0</x:v>
      </x:c>
      <x:c r="F57" s="302">
        <x:v>0</x:v>
      </x:c>
      <x:c r="G57" s="302">
        <x:v>0</x:v>
      </x:c>
      <x:c r="H57" s="386">
        <x:v>0</x:v>
      </x:c>
      <x:c r="K57" s="60" t="s">
        <x:v>32</x:v>
      </x:c>
      <x:c r="L57" s="60" t="s">
        <x:v>1</x:v>
      </x:c>
      <x:c r="M57" s="60" t="s">
        <x:v>437</x:v>
      </x:c>
    </x:row>
    <x:row r="58" spans="1:13" s="118" customFormat="1" ht="17.45" customHeight="1" x14ac:dyDescent="0.35">
      <x:c r="A58" s="117"/>
      <x:c r="B58" s="117"/>
      <x:c r="C58" s="381" t="str">
        <x:f>$P$24</x:f>
        <x:v>PGT (UG fee)</x:v>
      </x:c>
      <x:c r="D58" s="365">
        <x:v>522.010</x:v>
      </x:c>
      <x:c r="E58" s="339">
        <x:v>0</x:v>
      </x:c>
      <x:c r="F58" s="339">
        <x:v>0</x:v>
      </x:c>
      <x:c r="G58" s="339">
        <x:v>0</x:v>
      </x:c>
      <x:c r="H58" s="339">
        <x:v>0</x:v>
      </x:c>
      <x:c r="K58" s="60" t="s">
        <x:v>32</x:v>
      </x:c>
      <x:c r="L58" s="60" t="s">
        <x:v>1</x:v>
      </x:c>
      <x:c r="M58" s="60" t="s">
        <x:v>38</x:v>
      </x:c>
    </x:row>
    <x:row r="59" spans="1:13" s="118" customFormat="1" ht="17.45" customHeight="1" x14ac:dyDescent="0.35">
      <x:c r="A59" s="117"/>
      <x:c r="B59" s="117"/>
      <x:c r="C59" s="381" t="str">
        <x:f>$P$25</x:f>
        <x:v>PGT (Masters' loan)</x:v>
      </x:c>
      <x:c r="D59" s="365">
        <x:v>6740.900</x:v>
      </x:c>
      <x:c r="E59" s="339">
        <x:v>0</x:v>
      </x:c>
      <x:c r="F59" s="339">
        <x:v>0</x:v>
      </x:c>
      <x:c r="G59" s="339">
        <x:v>0</x:v>
      </x:c>
      <x:c r="H59" s="339">
        <x:v>0</x:v>
      </x:c>
      <x:c r="K59" s="60" t="s">
        <x:v>32</x:v>
      </x:c>
      <x:c r="L59" s="60" t="s">
        <x:v>1</x:v>
      </x:c>
      <x:c r="M59" s="60" t="s">
        <x:v>95</x:v>
      </x:c>
    </x:row>
    <x:row r="60" spans="1:13" s="118" customFormat="1" ht="17.45" customHeight="1" x14ac:dyDescent="0.35">
      <x:c r="A60" s="229"/>
      <x:c r="B60" s="229"/>
      <x:c r="C60" s="384" t="str">
        <x:f>$P$26</x:f>
        <x:v>PGT (Other)</x:v>
      </x:c>
      <x:c r="D60" s="371">
        <x:v>3531.480</x:v>
      </x:c>
      <x:c r="E60" s="269">
        <x:v>0</x:v>
      </x:c>
      <x:c r="F60" s="269">
        <x:v>0</x:v>
      </x:c>
      <x:c r="G60" s="269">
        <x:v>0</x:v>
      </x:c>
      <x:c r="H60" s="269">
        <x:v>0</x:v>
      </x:c>
      <x:c r="K60" s="60" t="s">
        <x:v>32</x:v>
      </x:c>
      <x:c r="L60" s="60" t="s">
        <x:v>1</x:v>
      </x:c>
      <x:c r="M60" s="60" t="s">
        <x:v>96</x:v>
      </x:c>
    </x:row>
    <x:row r="61" spans="1:13" s="118" customFormat="1" ht="17.45" customHeight="1" x14ac:dyDescent="0.35">
      <x:c r="A61" s="239" t="s">
        <x:v>8</x:v>
      </x:c>
      <x:c r="B61" s="239" t="s">
        <x:v>247</x:v>
      </x:c>
      <x:c r="C61" s="381" t="str">
        <x:f>$P$29</x:f>
        <x:v>UG (Level 4 and 5)</x:v>
      </x:c>
      <x:c r="D61" s="373">
        <x:v>12834.240</x:v>
      </x:c>
      <x:c r="E61" s="266">
        <x:v>0</x:v>
      </x:c>
      <x:c r="F61" s="266">
        <x:v>0</x:v>
      </x:c>
      <x:c r="G61" s="266">
        <x:v>0</x:v>
      </x:c>
      <x:c r="H61" s="266">
        <x:v>0</x:v>
      </x:c>
      <x:c r="K61" s="60" t="s">
        <x:v>8</x:v>
      </x:c>
      <x:c r="L61" s="60" t="s">
        <x:v>2</x:v>
      </x:c>
      <x:c r="M61" s="60" t="s">
        <x:v>462</x:v>
      </x:c>
    </x:row>
    <x:row r="62" spans="1:13" s="118" customFormat="1" ht="17.45" customHeight="1" x14ac:dyDescent="0.35">
      <x:c r="A62" s="126"/>
      <x:c r="B62" s="126"/>
      <x:c r="C62" s="381" t="str">
        <x:f>$P$30</x:f>
        <x:v>UG (Other)</x:v>
      </x:c>
      <x:c r="D62" s="378">
        <x:v>377706.220</x:v>
      </x:c>
      <x:c r="E62" s="302">
        <x:v>0</x:v>
      </x:c>
      <x:c r="F62" s="302">
        <x:v>0</x:v>
      </x:c>
      <x:c r="G62" s="302">
        <x:v>0</x:v>
      </x:c>
      <x:c r="H62" s="386">
        <x:v>0</x:v>
      </x:c>
      <x:c r="K62" s="60" t="s">
        <x:v>8</x:v>
      </x:c>
      <x:c r="L62" s="60" t="s">
        <x:v>2</x:v>
      </x:c>
      <x:c r="M62" s="60" t="s">
        <x:v>437</x:v>
      </x:c>
    </x:row>
    <x:row r="63" spans="1:13" s="118" customFormat="1" ht="17.45" customHeight="1" x14ac:dyDescent="0.35">
      <x:c r="A63" s="117"/>
      <x:c r="B63" s="117"/>
      <x:c r="C63" s="381" t="str">
        <x:f>$P$24</x:f>
        <x:v>PGT (UG fee)</x:v>
      </x:c>
      <x:c r="D63" s="365">
        <x:v>46.190</x:v>
      </x:c>
      <x:c r="E63" s="339">
        <x:v>0</x:v>
      </x:c>
      <x:c r="F63" s="339">
        <x:v>0</x:v>
      </x:c>
      <x:c r="G63" s="339">
        <x:v>0</x:v>
      </x:c>
      <x:c r="H63" s="339">
        <x:v>0</x:v>
      </x:c>
      <x:c r="K63" s="60" t="s">
        <x:v>8</x:v>
      </x:c>
      <x:c r="L63" s="60" t="s">
        <x:v>2</x:v>
      </x:c>
      <x:c r="M63" s="60" t="s">
        <x:v>38</x:v>
      </x:c>
    </x:row>
    <x:row r="64" spans="1:13" s="118" customFormat="1" ht="17.45" customHeight="1" x14ac:dyDescent="0.35">
      <x:c r="A64" s="117"/>
      <x:c r="B64" s="117"/>
      <x:c r="C64" s="381" t="str">
        <x:f>$P$25</x:f>
        <x:v>PGT (Masters' loan)</x:v>
      </x:c>
      <x:c r="D64" s="365">
        <x:v>20614.030</x:v>
      </x:c>
      <x:c r="E64" s="339">
        <x:v>0</x:v>
      </x:c>
      <x:c r="F64" s="339">
        <x:v>0</x:v>
      </x:c>
      <x:c r="G64" s="339">
        <x:v>0</x:v>
      </x:c>
      <x:c r="H64" s="339">
        <x:v>0</x:v>
      </x:c>
      <x:c r="K64" s="60" t="s">
        <x:v>8</x:v>
      </x:c>
      <x:c r="L64" s="60" t="s">
        <x:v>2</x:v>
      </x:c>
      <x:c r="M64" s="60" t="s">
        <x:v>95</x:v>
      </x:c>
    </x:row>
    <x:row r="65" spans="1:13" s="118" customFormat="1" ht="17.45" customHeight="1" x14ac:dyDescent="0.35">
      <x:c r="A65" s="117"/>
      <x:c r="B65" s="124"/>
      <x:c r="C65" s="383" t="str">
        <x:f>$P$26</x:f>
        <x:v>PGT (Other)</x:v>
      </x:c>
      <x:c r="D65" s="367">
        <x:v>1507.980</x:v>
      </x:c>
      <x:c r="E65" s="247">
        <x:v>0</x:v>
      </x:c>
      <x:c r="F65" s="247">
        <x:v>0</x:v>
      </x:c>
      <x:c r="G65" s="247">
        <x:v>0</x:v>
      </x:c>
      <x:c r="H65" s="247">
        <x:v>0</x:v>
      </x:c>
      <x:c r="K65" s="60" t="s">
        <x:v>8</x:v>
      </x:c>
      <x:c r="L65" s="60" t="s">
        <x:v>2</x:v>
      </x:c>
      <x:c r="M65" s="60" t="s">
        <x:v>96</x:v>
      </x:c>
    </x:row>
    <x:row r="66" spans="1:13" s="118" customFormat="1" ht="17.45" customHeight="1" x14ac:dyDescent="0.35">
      <x:c r="A66" s="117"/>
      <x:c r="B66" s="199" t="s">
        <x:v>251</x:v>
      </x:c>
      <x:c r="C66" s="381" t="str">
        <x:f>$P$29</x:f>
        <x:v>UG (Level 4 and 5)</x:v>
      </x:c>
      <x:c r="D66" s="369">
        <x:v>3409.310</x:v>
      </x:c>
      <x:c r="E66" s="266">
        <x:v>0</x:v>
      </x:c>
      <x:c r="F66" s="266">
        <x:v>0</x:v>
      </x:c>
      <x:c r="G66" s="266">
        <x:v>0</x:v>
      </x:c>
      <x:c r="H66" s="266">
        <x:v>0</x:v>
      </x:c>
      <x:c r="K66" s="60" t="s">
        <x:v>8</x:v>
      </x:c>
      <x:c r="L66" s="60" t="s">
        <x:v>1</x:v>
      </x:c>
      <x:c r="M66" s="60" t="s">
        <x:v>462</x:v>
      </x:c>
    </x:row>
    <x:row r="67" spans="1:13" s="118" customFormat="1" ht="17.45" customHeight="1" x14ac:dyDescent="0.35">
      <x:c r="A67" s="126"/>
      <x:c r="B67" s="126"/>
      <x:c r="C67" s="381" t="str">
        <x:f>$P$30</x:f>
        <x:v>UG (Other)</x:v>
      </x:c>
      <x:c r="D67" s="378">
        <x:v>30109.770</x:v>
      </x:c>
      <x:c r="E67" s="302">
        <x:v>0</x:v>
      </x:c>
      <x:c r="F67" s="302">
        <x:v>0</x:v>
      </x:c>
      <x:c r="G67" s="302">
        <x:v>0</x:v>
      </x:c>
      <x:c r="H67" s="386">
        <x:v>0</x:v>
      </x:c>
      <x:c r="K67" s="60" t="s">
        <x:v>8</x:v>
      </x:c>
      <x:c r="L67" s="60" t="s">
        <x:v>1</x:v>
      </x:c>
      <x:c r="M67" s="60" t="s">
        <x:v>437</x:v>
      </x:c>
    </x:row>
    <x:row r="68" spans="1:13" s="118" customFormat="1" ht="17.45" customHeight="1" x14ac:dyDescent="0.35">
      <x:c r="A68" s="117"/>
      <x:c r="B68" s="117"/>
      <x:c r="C68" s="381" t="str">
        <x:f>$P$24</x:f>
        <x:v>PGT (UG fee)</x:v>
      </x:c>
      <x:c r="D68" s="365">
        <x:v>12.570</x:v>
      </x:c>
      <x:c r="E68" s="339">
        <x:v>0</x:v>
      </x:c>
      <x:c r="F68" s="339">
        <x:v>0</x:v>
      </x:c>
      <x:c r="G68" s="339">
        <x:v>0</x:v>
      </x:c>
      <x:c r="H68" s="339">
        <x:v>0</x:v>
      </x:c>
      <x:c r="K68" s="60" t="s">
        <x:v>8</x:v>
      </x:c>
      <x:c r="L68" s="60" t="s">
        <x:v>1</x:v>
      </x:c>
      <x:c r="M68" s="60" t="s">
        <x:v>38</x:v>
      </x:c>
    </x:row>
    <x:row r="69" spans="1:13" s="118" customFormat="1" ht="17.45" customHeight="1" x14ac:dyDescent="0.35">
      <x:c r="A69" s="117"/>
      <x:c r="B69" s="117"/>
      <x:c r="C69" s="381" t="str">
        <x:f>$P$25</x:f>
        <x:v>PGT (Masters' loan)</x:v>
      </x:c>
      <x:c r="D69" s="365">
        <x:v>11065.170</x:v>
      </x:c>
      <x:c r="E69" s="339">
        <x:v>0</x:v>
      </x:c>
      <x:c r="F69" s="339">
        <x:v>0</x:v>
      </x:c>
      <x:c r="G69" s="339">
        <x:v>0</x:v>
      </x:c>
      <x:c r="H69" s="339">
        <x:v>0</x:v>
      </x:c>
      <x:c r="K69" s="60" t="s">
        <x:v>8</x:v>
      </x:c>
      <x:c r="L69" s="60" t="s">
        <x:v>1</x:v>
      </x:c>
      <x:c r="M69" s="60" t="s">
        <x:v>95</x:v>
      </x:c>
    </x:row>
    <x:row r="70" spans="1:13" s="118" customFormat="1" ht="17.45" customHeight="1" thickBot="1" x14ac:dyDescent="0.4">
      <x:c r="A70" s="117"/>
      <x:c r="B70" s="117"/>
      <x:c r="C70" s="380" t="str">
        <x:f>$P$26</x:f>
        <x:v>PGT (Other)</x:v>
      </x:c>
      <x:c r="D70" s="378">
        <x:v>4914.800</x:v>
      </x:c>
      <x:c r="E70" s="302">
        <x:v>0</x:v>
      </x:c>
      <x:c r="F70" s="302">
        <x:v>0</x:v>
      </x:c>
      <x:c r="G70" s="302">
        <x:v>0</x:v>
      </x:c>
      <x:c r="H70" s="302">
        <x:v>0</x:v>
      </x:c>
      <x:c r="K70" s="60" t="s">
        <x:v>8</x:v>
      </x:c>
      <x:c r="L70" s="60" t="s">
        <x:v>1</x:v>
      </x:c>
      <x:c r="M70" s="60" t="s">
        <x:v>96</x:v>
      </x:c>
    </x:row>
    <x:row r="71" spans="1:13" s="118" customFormat="1" ht="17.45" customHeight="1" thickTop="1" x14ac:dyDescent="0.35">
      <x:c r="A71" s="375" t="s">
        <x:v>401</x:v>
      </x:c>
      <x:c r="B71" s="375"/>
      <x:c r="C71" s="385" t="str">
        <x:f>$P$29</x:f>
        <x:v>UG (Level 4 and 5)</x:v>
      </x:c>
      <x:c r="D71" s="376">
        <x:v>55775.130</x:v>
      </x:c>
      <x:c r="E71" s="412">
        <x:v>0</x:v>
      </x:c>
      <x:c r="F71" s="376">
        <x:v>0</x:v>
      </x:c>
      <x:c r="G71" s="376">
        <x:v>17765.93</x:v>
      </x:c>
      <x:c r="H71" s="377">
        <x:v>19427055</x:v>
      </x:c>
      <x:c r="K71" s="60" t="s">
        <x:v>270</x:v>
      </x:c>
      <x:c r="L71" s="60" t="s">
        <x:v>191</x:v>
      </x:c>
      <x:c r="M71" s="60" t="s">
        <x:v>462</x:v>
      </x:c>
    </x:row>
    <x:row r="72" spans="1:13" s="118" customFormat="1" ht="17.45" customHeight="1" x14ac:dyDescent="0.35">
      <x:c r="A72" s="126"/>
      <x:c r="B72" s="126"/>
      <x:c r="C72" s="385" t="str">
        <x:f>$P$30</x:f>
        <x:v>UG (Other)</x:v>
      </x:c>
      <x:c r="D72" s="378">
        <x:v>1105540.330</x:v>
      </x:c>
      <x:c r="E72" s="303">
        <x:v>-49.2144240300942</x:v>
      </x:c>
      <x:c r="F72" s="378">
        <x:v>1007.87</x:v>
      </x:c>
      <x:c r="G72" s="378">
        <x:v>497690.24557597</x:v>
      </x:c>
      <x:c r="H72" s="379">
        <x:v>768554993</x:v>
      </x:c>
      <x:c r="K72" s="60" t="s">
        <x:v>270</x:v>
      </x:c>
      <x:c r="L72" s="60" t="s">
        <x:v>191</x:v>
      </x:c>
      <x:c r="M72" s="60" t="s">
        <x:v>437</x:v>
      </x:c>
    </x:row>
    <x:row r="73" spans="1:13" s="118" customFormat="1" ht="17.45" customHeight="1" x14ac:dyDescent="0.35">
      <x:c r="A73" s="126"/>
      <x:c r="B73" s="126"/>
      <x:c r="C73" s="126" t="str">
        <x:f>$P$24</x:f>
        <x:v>PGT (UG fee)</x:v>
      </x:c>
      <x:c r="D73" s="338">
        <x:v>12943.970</x:v>
      </x:c>
      <x:c r="E73" s="339">
        <x:v>0</x:v>
      </x:c>
      <x:c r="F73" s="365">
        <x:v>0</x:v>
      </x:c>
      <x:c r="G73" s="365">
        <x:v>9923.88</x:v>
      </x:c>
      <x:c r="H73" s="366">
        <x:v>34957622</x:v>
      </x:c>
      <x:c r="K73" s="60" t="s">
        <x:v>270</x:v>
      </x:c>
      <x:c r="L73" s="60" t="s">
        <x:v>191</x:v>
      </x:c>
      <x:c r="M73" s="60" t="s">
        <x:v>38</x:v>
      </x:c>
    </x:row>
    <x:row r="74" spans="1:13" s="118" customFormat="1" ht="17.45" customHeight="1" x14ac:dyDescent="0.35">
      <x:c r="A74" s="126"/>
      <x:c r="B74" s="126"/>
      <x:c r="C74" s="126" t="str">
        <x:f>$P$25</x:f>
        <x:v>PGT (Masters' loan)</x:v>
      </x:c>
      <x:c r="D74" s="338">
        <x:v>73493.820</x:v>
      </x:c>
      <x:c r="E74" s="339">
        <x:v>0</x:v>
      </x:c>
      <x:c r="F74" s="365">
        <x:v>0</x:v>
      </x:c>
      <x:c r="G74" s="365">
        <x:v>24040.95</x:v>
      </x:c>
      <x:c r="H74" s="366">
        <x:v>33638246</x:v>
      </x:c>
      <x:c r="K74" s="60" t="s">
        <x:v>270</x:v>
      </x:c>
      <x:c r="L74" s="60" t="s">
        <x:v>191</x:v>
      </x:c>
      <x:c r="M74" s="60" t="s">
        <x:v>95</x:v>
      </x:c>
    </x:row>
    <x:row r="75" spans="1:13" s="118" customFormat="1" ht="17.45" customHeight="1" x14ac:dyDescent="0.35">
      <x:c r="A75" s="126"/>
      <x:c r="B75" s="126"/>
      <x:c r="C75" s="325" t="str">
        <x:f>$P$26</x:f>
        <x:v>PGT (Other)</x:v>
      </x:c>
      <x:c r="D75" s="301">
        <x:v>15273.230</x:v>
      </x:c>
      <x:c r="E75" s="302">
        <x:v>0</x:v>
      </x:c>
      <x:c r="F75" s="378">
        <x:v>0</x:v>
      </x:c>
      <x:c r="G75" s="378">
        <x:v>3814.96</x:v>
      </x:c>
      <x:c r="H75" s="379">
        <x:v>8777174</x:v>
      </x:c>
      <x:c r="K75" s="60" t="s">
        <x:v>270</x:v>
      </x:c>
      <x:c r="L75" s="60" t="s">
        <x:v>191</x:v>
      </x:c>
      <x:c r="M75" s="60" t="s">
        <x:v>96</x:v>
      </x:c>
    </x:row>
    <x:row r="76" spans="1:13" s="118" customFormat="1" ht="17.45" customHeight="1" x14ac:dyDescent="0.35">
      <x:c r="A76" s="117"/>
      <x:c r="B76" s="117"/>
      <x:c r="C76" s="349" t="s">
        <x:v>3</x:v>
      </x:c>
      <x:c r="D76" s="127">
        <x:v>1263026.480</x:v>
      </x:c>
      <x:c r="E76" s="128">
        <x:v>-49.2144240300942</x:v>
      </x:c>
      <x:c r="F76" s="128">
        <x:v>1007.87</x:v>
      </x:c>
      <x:c r="G76" s="128">
        <x:v>553235.96557597</x:v>
      </x:c>
      <x:c r="H76" s="129">
        <x:v>865355090</x:v>
      </x:c>
      <x:c r="K76" s="60" t="s">
        <x:v>270</x:v>
      </x:c>
      <x:c r="L76" s="60" t="s">
        <x:v>191</x:v>
      </x:c>
      <x:c r="M76" s="60" t="s">
        <x:v>191</x:v>
      </x:c>
    </x:row>
    <x:row r="79" spans="1:13" hidden="1" x14ac:dyDescent="0.35">
      <x:c r="D79" s="68" t="s">
        <x:v>94</x:v>
      </x:c>
      <x:c r="E79" s="68" t="s">
        <x:v>312</x:v>
      </x:c>
      <x:c r="F79" s="68" t="s">
        <x:v>438</x:v>
      </x:c>
      <x:c r="G79" s="68" t="s">
        <x:v>439</x:v>
      </x:c>
      <x:c r="H79" s="68" t="s">
        <x:v>440</x:v>
      </x:c>
      <x:c r="I79" s="62"/>
    </x:row>
  </x:sheetData>
  <x:phoneticPr fontId="0" type="noConversion"/>
  <x:conditionalFormatting sqref="D6:H76">
    <x:cfRule type="cellIs" dxfId="4" priority="3" operator="equal">
      <x:formula>0</x:formula>
    </x:cfRule>
  </x:conditionalFormatting>
  <x:pageMargins left="0.70866141732283472" right="0.70866141732283472" top="0.74803149606299213" bottom="0.74803149606299213" header="0.31496062992125984" footer="0.31496062992125984"/>
  <x:pageSetup paperSize="9" scale="52" orientation="portrait" r:id="rId1"/>
  <x:headerFooter scaleWithDoc="0">
    <x:oddHeader>&amp;LPage &amp;P&amp;R&amp;F</x:oddHeader>
    <x:oddFooter>&amp;R&amp;A</x:oddFooter>
  </x:headerFooter>
  <x:tableParts count="1">
    <x:tablePart r:id="rId2"/>
  </x:tablePart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P47"/>
  <x:sheetViews>
    <x:sheetView showGridLines="0" zoomScaleNormal="100" workbookViewId="0"/>
  </x:sheetViews>
  <x:sheetFormatPr defaultColWidth="9.140625" defaultRowHeight="13.15" x14ac:dyDescent="0.35"/>
  <x:cols>
    <x:col min="1" max="1" width="33.28515625" style="51" customWidth="1"/>
    <x:col min="2" max="2" width="16.5703125" style="51" customWidth="1"/>
    <x:col min="3" max="7" width="20.7109375" style="51" customWidth="1"/>
    <x:col min="8" max="8" width="13" style="51" customWidth="1"/>
    <x:col min="9" max="9" width="9.140625" style="51" hidden="1"/>
    <x:col min="10" max="10" width="11.140625" style="51" hidden="1" customWidth="1"/>
    <x:col min="11" max="11" width="11.140625" style="51" customWidth="1"/>
    <x:col min="12" max="15" width="9.140625" style="51" customWidth="1"/>
    <x:col min="16" max="16384" width="9.140625" style="51"/>
  </x:cols>
  <x:sheetData>
    <x:row r="1" spans="1:16" ht="27" customHeight="1" x14ac:dyDescent="0.4">
      <x:c r="A1" s="103" t="s">
        <x:v>420</x:v>
      </x:c>
      <x:c r="F1" s="92"/>
      <x:c r="H1" s="66"/>
    </x:row>
    <x:row r="2" spans="1:16" ht="21.95" customHeight="1" x14ac:dyDescent="0.35">
      <x:c r="A2" s="104" t="str">
        <x:f>A_Summary!I23</x:f>
        <x:v xml:space="preserve">Provider </x:v>
      </x:c>
      <x:c r="B2" s="104"/>
      <x:c r="C2" s="104"/>
      <x:c r="D2" s="104"/>
      <x:c r="E2" s="104"/>
      <x:c r="H2" s="66"/>
    </x:row>
    <x:row r="3" spans="1:16" ht="21.95" customHeight="1" x14ac:dyDescent="0.35">
      <x:c r="A3" s="50" t="s">
        <x:v>421</x:v>
      </x:c>
      <x:c r="B3" s="104"/>
      <x:c r="C3" s="104"/>
      <x:c r="D3" s="104"/>
      <x:c r="E3" s="104"/>
      <x:c r="H3" s="66"/>
    </x:row>
    <x:row r="4" spans="1:16" ht="36" customHeight="1" thickBot="1" x14ac:dyDescent="0.55000000000000004">
      <x:c r="A4" s="130" t="s">
        <x:v>405</x:v>
      </x:c>
      <x:c r="B4" s="97"/>
      <x:c r="C4" s="73"/>
      <x:c r="D4" s="73"/>
      <x:c r="E4" s="73"/>
      <x:c r="F4" s="73"/>
      <x:c r="G4" s="73"/>
    </x:row>
    <x:row r="5" spans="1:16" ht="82.5" customHeight="1" x14ac:dyDescent="0.35">
      <x:c r="A5" s="214" t="s">
        <x:v>162</x:v>
      </x:c>
      <x:c r="B5" s="350" t="s">
        <x:v>4</x:v>
      </x:c>
      <x:c r="C5" s="215" t="s">
        <x:v>458</x:v>
      </x:c>
      <x:c r="D5" s="216" t="s">
        <x:v>459</x:v>
      </x:c>
      <x:c r="E5" s="215" t="s">
        <x:v>305</x:v>
      </x:c>
      <x:c r="F5" s="215" t="s">
        <x:v>266</x:v>
      </x:c>
      <x:c r="G5" s="215" t="s">
        <x:v>234</x:v>
      </x:c>
      <x:c r="I5" s="72" t="s">
        <x:v>171</x:v>
      </x:c>
      <x:c r="J5" s="72" t="s">
        <x:v>36</x:v>
      </x:c>
    </x:row>
    <x:row r="6" spans="1:16" ht="17.45" customHeight="1" x14ac:dyDescent="0.35">
      <x:c r="A6" s="137" t="s">
        <x:v>164</x:v>
      </x:c>
      <x:c r="B6" s="224" t="s">
        <x:v>455</x:v>
      </x:c>
      <x:c r="C6" s="138">
        <x:v>321.000</x:v>
      </x:c>
      <x:c r="D6" s="139">
        <x:v>4.730</x:v>
      </x:c>
      <x:c r="E6" s="140">
        <x:v>0.000</x:v>
      </x:c>
      <x:c r="F6" s="134">
        <x:v>0.000</x:v>
      </x:c>
      <x:c r="G6" s="354">
        <x:v>0.000</x:v>
      </x:c>
      <x:c r="I6" s="60" t="s">
        <x:v>172</x:v>
      </x:c>
      <x:c r="J6" s="60" t="s">
        <x:v>5</x:v>
      </x:c>
    </x:row>
    <x:row r="7" spans="1:16" ht="17.45" customHeight="1" x14ac:dyDescent="0.35">
      <x:c r="A7" s="141"/>
      <x:c r="B7" s="351" t="s">
        <x:v>258</x:v>
      </x:c>
      <x:c r="C7" s="131">
        <x:v>0</x:v>
      </x:c>
      <x:c r="D7" s="132">
        <x:v>0</x:v>
      </x:c>
      <x:c r="E7" s="133">
        <x:v>0</x:v>
      </x:c>
      <x:c r="F7" s="135">
        <x:v>0</x:v>
      </x:c>
      <x:c r="G7" s="355">
        <x:v>0</x:v>
      </x:c>
      <x:c r="I7" s="60" t="s">
        <x:v>172</x:v>
      </x:c>
      <x:c r="J7" s="60" t="s">
        <x:v>38</x:v>
      </x:c>
    </x:row>
    <x:row r="8" spans="1:16" ht="17.45" customHeight="1" x14ac:dyDescent="0.35">
      <x:c r="A8" s="137" t="s">
        <x:v>165</x:v>
      </x:c>
      <x:c r="B8" s="224" t="s">
        <x:v>455</x:v>
      </x:c>
      <x:c r="C8" s="138">
        <x:v>768.000</x:v>
      </x:c>
      <x:c r="D8" s="139">
        <x:v>6.830</x:v>
      </x:c>
      <x:c r="E8" s="140">
        <x:v>0.000</x:v>
      </x:c>
      <x:c r="F8" s="136">
        <x:v>0.000</x:v>
      </x:c>
      <x:c r="G8" s="356">
        <x:v>0.000</x:v>
      </x:c>
      <x:c r="I8" s="60" t="s">
        <x:v>173</x:v>
      </x:c>
      <x:c r="J8" s="60" t="s">
        <x:v>5</x:v>
      </x:c>
    </x:row>
    <x:row r="9" spans="1:16" ht="17.45" customHeight="1" x14ac:dyDescent="0.35">
      <x:c r="A9" s="141"/>
      <x:c r="B9" s="351" t="s">
        <x:v>258</x:v>
      </x:c>
      <x:c r="C9" s="131">
        <x:v>0</x:v>
      </x:c>
      <x:c r="D9" s="132">
        <x:v>0</x:v>
      </x:c>
      <x:c r="E9" s="133">
        <x:v>0</x:v>
      </x:c>
      <x:c r="F9" s="135">
        <x:v>0</x:v>
      </x:c>
      <x:c r="G9" s="355">
        <x:v>0</x:v>
      </x:c>
      <x:c r="I9" s="60" t="s">
        <x:v>173</x:v>
      </x:c>
      <x:c r="J9" s="60" t="s">
        <x:v>38</x:v>
      </x:c>
    </x:row>
    <x:row r="10" spans="1:16" ht="17.45" customHeight="1" x14ac:dyDescent="0.35">
      <x:c r="A10" s="137" t="s">
        <x:v>166</x:v>
      </x:c>
      <x:c r="B10" s="224" t="s">
        <x:v>455</x:v>
      </x:c>
      <x:c r="C10" s="142">
        <x:v>997.000</x:v>
      </x:c>
      <x:c r="D10" s="143">
        <x:v>11.620</x:v>
      </x:c>
      <x:c r="E10" s="144">
        <x:v>0.000</x:v>
      </x:c>
      <x:c r="F10" s="140">
        <x:v>1008.620</x:v>
      </x:c>
      <x:c r="G10" s="145">
        <x:v>82999.340</x:v>
      </x:c>
      <x:c r="I10" s="60" t="s">
        <x:v>174</x:v>
      </x:c>
      <x:c r="J10" s="60" t="s">
        <x:v>5</x:v>
      </x:c>
    </x:row>
    <x:row r="11" spans="1:16" ht="17.45" customHeight="1" x14ac:dyDescent="0.35">
      <x:c r="A11" s="141"/>
      <x:c r="B11" s="351" t="s">
        <x:v>258</x:v>
      </x:c>
      <x:c r="C11" s="146">
        <x:v>317.000</x:v>
      </x:c>
      <x:c r="D11" s="147">
        <x:v>0.770</x:v>
      </x:c>
      <x:c r="E11" s="148">
        <x:v>0.000</x:v>
      </x:c>
      <x:c r="F11" s="149">
        <x:v>317.770</x:v>
      </x:c>
      <x:c r="G11" s="150">
        <x:v>256395.902</x:v>
      </x:c>
      <x:c r="I11" s="60" t="s">
        <x:v>174</x:v>
      </x:c>
      <x:c r="J11" s="60" t="s">
        <x:v>38</x:v>
      </x:c>
    </x:row>
    <x:row r="12" spans="1:16" ht="17.45" customHeight="1" x14ac:dyDescent="0.35">
      <x:c r="A12" s="137" t="s">
        <x:v>167</x:v>
      </x:c>
      <x:c r="B12" s="224" t="s">
        <x:v>455</x:v>
      </x:c>
      <x:c r="C12" s="151">
        <x:v>7813.000</x:v>
      </x:c>
      <x:c r="D12" s="139">
        <x:v>113.940</x:v>
      </x:c>
      <x:c r="E12" s="140">
        <x:v>0.000</x:v>
      </x:c>
      <x:c r="F12" s="140">
        <x:v>7926.940</x:v>
      </x:c>
      <x:c r="G12" s="145">
        <x:v>652307.893</x:v>
      </x:c>
      <x:c r="I12" s="60" t="s">
        <x:v>175</x:v>
      </x:c>
      <x:c r="J12" s="60" t="s">
        <x:v>5</x:v>
      </x:c>
    </x:row>
    <x:row r="13" spans="1:16" ht="17.45" customHeight="1" x14ac:dyDescent="0.35">
      <x:c r="A13" s="141"/>
      <x:c r="B13" s="351" t="s">
        <x:v>258</x:v>
      </x:c>
      <x:c r="C13" s="152">
        <x:v>260.000</x:v>
      </x:c>
      <x:c r="D13" s="153">
        <x:v>2.550</x:v>
      </x:c>
      <x:c r="E13" s="149">
        <x:v>0.000</x:v>
      </x:c>
      <x:c r="F13" s="149">
        <x:v>262.550</x:v>
      </x:c>
      <x:c r="G13" s="150">
        <x:v>211841.093</x:v>
      </x:c>
      <x:c r="I13" s="60" t="s">
        <x:v>175</x:v>
      </x:c>
      <x:c r="J13" s="60" t="s">
        <x:v>38</x:v>
      </x:c>
    </x:row>
    <x:row r="14" spans="1:16" ht="17.45" customHeight="1" x14ac:dyDescent="0.35">
      <x:c r="A14" s="137" t="s">
        <x:v>142</x:v>
      </x:c>
      <x:c r="B14" s="224" t="s">
        <x:v>455</x:v>
      </x:c>
      <x:c r="C14" s="138">
        <x:v>34356.000</x:v>
      </x:c>
      <x:c r="D14" s="139">
        <x:v>1807.390</x:v>
      </x:c>
      <x:c r="E14" s="140">
        <x:v>0.000</x:v>
      </x:c>
      <x:c r="F14" s="140">
        <x:v>36163.390</x:v>
      </x:c>
      <x:c r="G14" s="145">
        <x:v>7982706.709</x:v>
      </x:c>
      <x:c r="I14" s="60" t="s">
        <x:v>176</x:v>
      </x:c>
      <x:c r="J14" s="60" t="s">
        <x:v>5</x:v>
      </x:c>
    </x:row>
    <x:row r="15" spans="1:16" ht="17.45" customHeight="1" x14ac:dyDescent="0.35">
      <x:c r="A15" s="141"/>
      <x:c r="B15" s="351" t="s">
        <x:v>258</x:v>
      </x:c>
      <x:c r="C15" s="152">
        <x:v>1399.500</x:v>
      </x:c>
      <x:c r="D15" s="153">
        <x:v>69.040</x:v>
      </x:c>
      <x:c r="E15" s="149">
        <x:v>0.000</x:v>
      </x:c>
      <x:c r="F15" s="149">
        <x:v>1468.540</x:v>
      </x:c>
      <x:c r="G15" s="150">
        <x:v>1388225.547</x:v>
      </x:c>
      <x:c r="I15" s="60" t="s">
        <x:v>176</x:v>
      </x:c>
      <x:c r="J15" s="60" t="s">
        <x:v>38</x:v>
      </x:c>
      <x:c r="P15" s="102"/>
    </x:row>
    <x:row r="16" spans="1:16" ht="17.45" customHeight="1" x14ac:dyDescent="0.35">
      <x:c r="A16" s="137" t="s">
        <x:v>143</x:v>
      </x:c>
      <x:c r="B16" s="224" t="s">
        <x:v>455</x:v>
      </x:c>
      <x:c r="C16" s="138">
        <x:v>7695.000</x:v>
      </x:c>
      <x:c r="D16" s="139">
        <x:v>175.230</x:v>
      </x:c>
      <x:c r="E16" s="140">
        <x:v>0.000</x:v>
      </x:c>
      <x:c r="F16" s="140">
        <x:v>7870.230</x:v>
      </x:c>
      <x:c r="G16" s="145">
        <x:v>3366569.585</x:v>
      </x:c>
      <x:c r="I16" s="60" t="s">
        <x:v>177</x:v>
      </x:c>
      <x:c r="J16" s="60" t="s">
        <x:v>5</x:v>
      </x:c>
      <x:c r="P16" s="102"/>
    </x:row>
    <x:row r="17" spans="1:16" ht="17.45" customHeight="1" x14ac:dyDescent="0.35">
      <x:c r="A17" s="141"/>
      <x:c r="B17" s="351" t="s">
        <x:v>258</x:v>
      </x:c>
      <x:c r="C17" s="152">
        <x:v>181.000</x:v>
      </x:c>
      <x:c r="D17" s="153">
        <x:v>5.650</x:v>
      </x:c>
      <x:c r="E17" s="149">
        <x:v>0.000</x:v>
      </x:c>
      <x:c r="F17" s="149">
        <x:v>186.650</x:v>
      </x:c>
      <x:c r="G17" s="150">
        <x:v>215082.394</x:v>
      </x:c>
      <x:c r="I17" s="60" t="s">
        <x:v>177</x:v>
      </x:c>
      <x:c r="J17" s="60" t="s">
        <x:v>38</x:v>
      </x:c>
      <x:c r="P17" s="102"/>
    </x:row>
    <x:row r="18" spans="1:16" ht="17.45" customHeight="1" x14ac:dyDescent="0.35">
      <x:c r="A18" s="137" t="s">
        <x:v>149</x:v>
      </x:c>
      <x:c r="B18" s="224" t="s">
        <x:v>455</x:v>
      </x:c>
      <x:c r="C18" s="138">
        <x:v>1129.000</x:v>
      </x:c>
      <x:c r="D18" s="139">
        <x:v>80.120</x:v>
      </x:c>
      <x:c r="E18" s="140">
        <x:v>0.000</x:v>
      </x:c>
      <x:c r="F18" s="140">
        <x:v>1209.120</x:v>
      </x:c>
      <x:c r="G18" s="145">
        <x:v>517213.171</x:v>
      </x:c>
      <x:c r="I18" s="60" t="s">
        <x:v>178</x:v>
      </x:c>
      <x:c r="J18" s="60" t="s">
        <x:v>5</x:v>
      </x:c>
      <x:c r="P18" s="102"/>
    </x:row>
    <x:row r="19" spans="1:16" ht="17.45" customHeight="1" x14ac:dyDescent="0.35">
      <x:c r="A19" s="141"/>
      <x:c r="B19" s="351" t="s">
        <x:v>258</x:v>
      </x:c>
      <x:c r="C19" s="152">
        <x:v>116.000</x:v>
      </x:c>
      <x:c r="D19" s="153">
        <x:v>8.700</x:v>
      </x:c>
      <x:c r="E19" s="149">
        <x:v>0.000</x:v>
      </x:c>
      <x:c r="F19" s="149">
        <x:v>124.700</x:v>
      </x:c>
      <x:c r="G19" s="150">
        <x:v>143695.551</x:v>
      </x:c>
      <x:c r="I19" s="60" t="s">
        <x:v>178</x:v>
      </x:c>
      <x:c r="J19" s="60" t="s">
        <x:v>38</x:v>
      </x:c>
      <x:c r="P19" s="102"/>
    </x:row>
    <x:row r="20" spans="1:16" ht="17.45" customHeight="1" x14ac:dyDescent="0.35">
      <x:c r="A20" s="137" t="s">
        <x:v>144</x:v>
      </x:c>
      <x:c r="B20" s="224" t="s">
        <x:v>455</x:v>
      </x:c>
      <x:c r="C20" s="138">
        <x:v>10003.000</x:v>
      </x:c>
      <x:c r="D20" s="139">
        <x:v>582.750</x:v>
      </x:c>
      <x:c r="E20" s="140">
        <x:v>0.000</x:v>
      </x:c>
      <x:c r="F20" s="140">
        <x:v>10585.750</x:v>
      </x:c>
      <x:c r="G20" s="145">
        <x:v>2336698.455</x:v>
      </x:c>
      <x:c r="I20" s="60" t="s">
        <x:v>179</x:v>
      </x:c>
      <x:c r="J20" s="60" t="s">
        <x:v>5</x:v>
      </x:c>
      <x:c r="P20" s="102"/>
    </x:row>
    <x:row r="21" spans="1:16" ht="17.45" customHeight="1" x14ac:dyDescent="0.35">
      <x:c r="A21" s="141"/>
      <x:c r="B21" s="351" t="s">
        <x:v>258</x:v>
      </x:c>
      <x:c r="C21" s="152">
        <x:v>1420.500</x:v>
      </x:c>
      <x:c r="D21" s="153">
        <x:v>31.450</x:v>
      </x:c>
      <x:c r="E21" s="149">
        <x:v>0.000</x:v>
      </x:c>
      <x:c r="F21" s="149">
        <x:v>1451.950</x:v>
      </x:c>
      <x:c r="G21" s="150">
        <x:v>1372542.855</x:v>
      </x:c>
      <x:c r="I21" s="60" t="s">
        <x:v>179</x:v>
      </x:c>
      <x:c r="J21" s="60" t="s">
        <x:v>38</x:v>
      </x:c>
      <x:c r="P21" s="102"/>
    </x:row>
    <x:row r="22" spans="1:16" ht="17.45" customHeight="1" x14ac:dyDescent="0.35">
      <x:c r="A22" s="154" t="s">
        <x:v>146</x:v>
      </x:c>
      <x:c r="B22" s="224" t="s">
        <x:v>455</x:v>
      </x:c>
      <x:c r="C22" s="151">
        <x:v>0</x:v>
      </x:c>
      <x:c r="D22" s="155">
        <x:v>0</x:v>
      </x:c>
      <x:c r="E22" s="156">
        <x:v>0</x:v>
      </x:c>
      <x:c r="F22" s="156">
        <x:v>0</x:v>
      </x:c>
      <x:c r="G22" s="157">
        <x:v>0</x:v>
      </x:c>
      <x:c r="I22" s="60" t="s">
        <x:v>180</x:v>
      </x:c>
      <x:c r="J22" s="60" t="s">
        <x:v>5</x:v>
      </x:c>
      <x:c r="P22" s="102"/>
    </x:row>
    <x:row r="23" spans="1:16" ht="17.45" customHeight="1" x14ac:dyDescent="0.35">
      <x:c r="A23" s="141"/>
      <x:c r="B23" s="351" t="s">
        <x:v>258</x:v>
      </x:c>
      <x:c r="C23" s="152">
        <x:v>0</x:v>
      </x:c>
      <x:c r="D23" s="153">
        <x:v>0</x:v>
      </x:c>
      <x:c r="E23" s="149">
        <x:v>0</x:v>
      </x:c>
      <x:c r="F23" s="149">
        <x:v>0</x:v>
      </x:c>
      <x:c r="G23" s="150">
        <x:v>0</x:v>
      </x:c>
      <x:c r="I23" s="60" t="s">
        <x:v>180</x:v>
      </x:c>
      <x:c r="J23" s="60" t="s">
        <x:v>38</x:v>
      </x:c>
      <x:c r="P23" s="102"/>
    </x:row>
    <x:row r="24" spans="1:16" ht="17.45" customHeight="1" x14ac:dyDescent="0.35">
      <x:c r="A24" s="154" t="s">
        <x:v>168</x:v>
      </x:c>
      <x:c r="B24" s="224" t="s">
        <x:v>455</x:v>
      </x:c>
      <x:c r="C24" s="151">
        <x:v>3601.000</x:v>
      </x:c>
      <x:c r="D24" s="155">
        <x:v>448.400</x:v>
      </x:c>
      <x:c r="E24" s="156">
        <x:v>0.000</x:v>
      </x:c>
      <x:c r="F24" s="156">
        <x:v>4049.400</x:v>
      </x:c>
      <x:c r="G24" s="157">
        <x:v>333225.126</x:v>
      </x:c>
      <x:c r="I24" s="60" t="s">
        <x:v>181</x:v>
      </x:c>
      <x:c r="J24" s="60" t="s">
        <x:v>5</x:v>
      </x:c>
      <x:c r="P24" s="102"/>
    </x:row>
    <x:row r="25" spans="1:16" ht="17.45" customHeight="1" x14ac:dyDescent="0.35">
      <x:c r="A25" s="141"/>
      <x:c r="B25" s="351" t="s">
        <x:v>258</x:v>
      </x:c>
      <x:c r="C25" s="152">
        <x:v>917.000</x:v>
      </x:c>
      <x:c r="D25" s="153">
        <x:v>10.880</x:v>
      </x:c>
      <x:c r="E25" s="149">
        <x:v>0.000</x:v>
      </x:c>
      <x:c r="F25" s="149">
        <x:v>927.880</x:v>
      </x:c>
      <x:c r="G25" s="150">
        <x:v>748669.257</x:v>
      </x:c>
      <x:c r="I25" s="60" t="s">
        <x:v>181</x:v>
      </x:c>
      <x:c r="J25" s="60" t="s">
        <x:v>38</x:v>
      </x:c>
      <x:c r="P25" s="102"/>
    </x:row>
    <x:row r="26" spans="1:16" ht="17.45" customHeight="1" x14ac:dyDescent="0.35">
      <x:c r="A26" s="154" t="s">
        <x:v>169</x:v>
      </x:c>
      <x:c r="B26" s="224" t="s">
        <x:v>455</x:v>
      </x:c>
      <x:c r="C26" s="151">
        <x:v>2087.000</x:v>
      </x:c>
      <x:c r="D26" s="155">
        <x:v>184.080</x:v>
      </x:c>
      <x:c r="E26" s="156">
        <x:v>0.000</x:v>
      </x:c>
      <x:c r="F26" s="156">
        <x:v>2271.080</x:v>
      </x:c>
      <x:c r="G26" s="157">
        <x:v>186887.173</x:v>
      </x:c>
      <x:c r="I26" s="60" t="s">
        <x:v>182</x:v>
      </x:c>
      <x:c r="J26" s="60" t="s">
        <x:v>5</x:v>
      </x:c>
      <x:c r="P26" s="102"/>
    </x:row>
    <x:row r="27" spans="1:16" ht="17.45" customHeight="1" x14ac:dyDescent="0.35">
      <x:c r="A27" s="141"/>
      <x:c r="B27" s="351" t="s">
        <x:v>258</x:v>
      </x:c>
      <x:c r="C27" s="152">
        <x:v>0</x:v>
      </x:c>
      <x:c r="D27" s="153">
        <x:v>0</x:v>
      </x:c>
      <x:c r="E27" s="149">
        <x:v>0</x:v>
      </x:c>
      <x:c r="F27" s="149">
        <x:v>0</x:v>
      </x:c>
      <x:c r="G27" s="150">
        <x:v>0</x:v>
      </x:c>
      <x:c r="I27" s="60" t="s">
        <x:v>182</x:v>
      </x:c>
      <x:c r="J27" s="60" t="s">
        <x:v>38</x:v>
      </x:c>
      <x:c r="P27" s="102"/>
    </x:row>
    <x:row r="28" spans="1:16" ht="17.45" customHeight="1" x14ac:dyDescent="0.35">
      <x:c r="A28" s="154" t="s">
        <x:v>150</x:v>
      </x:c>
      <x:c r="B28" s="224" t="s">
        <x:v>455</x:v>
      </x:c>
      <x:c r="C28" s="151">
        <x:v>205.000</x:v>
      </x:c>
      <x:c r="D28" s="155">
        <x:v>1.770</x:v>
      </x:c>
      <x:c r="E28" s="156">
        <x:v>0.000</x:v>
      </x:c>
      <x:c r="F28" s="156">
        <x:v>206.770</x:v>
      </x:c>
      <x:c r="G28" s="157">
        <x:v>766111.798</x:v>
      </x:c>
      <x:c r="I28" s="60" t="s">
        <x:v>183</x:v>
      </x:c>
      <x:c r="J28" s="60" t="s">
        <x:v>5</x:v>
      </x:c>
      <x:c r="P28" s="102"/>
    </x:row>
    <x:row r="29" spans="1:16" ht="17.45" customHeight="1" x14ac:dyDescent="0.35">
      <x:c r="A29" s="141"/>
      <x:c r="B29" s="351" t="s">
        <x:v>258</x:v>
      </x:c>
      <x:c r="C29" s="152">
        <x:v>0</x:v>
      </x:c>
      <x:c r="D29" s="153">
        <x:v>0</x:v>
      </x:c>
      <x:c r="E29" s="149">
        <x:v>0</x:v>
      </x:c>
      <x:c r="F29" s="149">
        <x:v>0</x:v>
      </x:c>
      <x:c r="G29" s="150">
        <x:v>0</x:v>
      </x:c>
      <x:c r="I29" s="60" t="s">
        <x:v>183</x:v>
      </x:c>
      <x:c r="J29" s="60" t="s">
        <x:v>38</x:v>
      </x:c>
      <x:c r="P29" s="102"/>
    </x:row>
    <x:row r="30" spans="1:16" ht="17.45" customHeight="1" x14ac:dyDescent="0.35">
      <x:c r="A30" s="154" t="s">
        <x:v>151</x:v>
      </x:c>
      <x:c r="B30" s="224" t="s">
        <x:v>455</x:v>
      </x:c>
      <x:c r="C30" s="151">
        <x:v>89.000</x:v>
      </x:c>
      <x:c r="D30" s="155">
        <x:v>17.350</x:v>
      </x:c>
      <x:c r="E30" s="156">
        <x:v>0.000</x:v>
      </x:c>
      <x:c r="F30" s="156">
        <x:v>106.350</x:v>
      </x:c>
      <x:c r="G30" s="157">
        <x:v>394041.639</x:v>
      </x:c>
      <x:c r="I30" s="60" t="s">
        <x:v>184</x:v>
      </x:c>
      <x:c r="J30" s="60" t="s">
        <x:v>5</x:v>
      </x:c>
      <x:c r="P30" s="102"/>
    </x:row>
    <x:row r="31" spans="1:16" ht="17.45" customHeight="1" x14ac:dyDescent="0.35">
      <x:c r="A31" s="141"/>
      <x:c r="B31" s="351" t="s">
        <x:v>258</x:v>
      </x:c>
      <x:c r="C31" s="152">
        <x:v>0</x:v>
      </x:c>
      <x:c r="D31" s="153">
        <x:v>0</x:v>
      </x:c>
      <x:c r="E31" s="149">
        <x:v>0</x:v>
      </x:c>
      <x:c r="F31" s="149">
        <x:v>0</x:v>
      </x:c>
      <x:c r="G31" s="150">
        <x:v>0</x:v>
      </x:c>
      <x:c r="I31" s="60" t="s">
        <x:v>184</x:v>
      </x:c>
      <x:c r="J31" s="60" t="s">
        <x:v>38</x:v>
      </x:c>
      <x:c r="P31" s="102"/>
    </x:row>
    <x:row r="32" spans="1:16" ht="17.45" customHeight="1" x14ac:dyDescent="0.35">
      <x:c r="A32" s="154" t="s">
        <x:v>170</x:v>
      </x:c>
      <x:c r="B32" s="224" t="s">
        <x:v>455</x:v>
      </x:c>
      <x:c r="C32" s="151">
        <x:v>6320.000</x:v>
      </x:c>
      <x:c r="D32" s="155">
        <x:v>241.820</x:v>
      </x:c>
      <x:c r="E32" s="156">
        <x:v>0.000</x:v>
      </x:c>
      <x:c r="F32" s="156">
        <x:v>6561.820</x:v>
      </x:c>
      <x:c r="G32" s="157">
        <x:v>539972.168</x:v>
      </x:c>
      <x:c r="I32" s="60" t="s">
        <x:v>185</x:v>
      </x:c>
      <x:c r="J32" s="60" t="s">
        <x:v>5</x:v>
      </x:c>
      <x:c r="P32" s="102"/>
    </x:row>
    <x:row r="33" spans="1:16" ht="17.45" customHeight="1" x14ac:dyDescent="0.35">
      <x:c r="A33" s="141"/>
      <x:c r="B33" s="351" t="s">
        <x:v>258</x:v>
      </x:c>
      <x:c r="C33" s="152">
        <x:v>1418.000</x:v>
      </x:c>
      <x:c r="D33" s="153">
        <x:v>7.380</x:v>
      </x:c>
      <x:c r="E33" s="149">
        <x:v>0.000</x:v>
      </x:c>
      <x:c r="F33" s="149">
        <x:v>1425.380</x:v>
      </x:c>
      <x:c r="G33" s="150">
        <x:v>1150082.107</x:v>
      </x:c>
      <x:c r="I33" s="60" t="s">
        <x:v>185</x:v>
      </x:c>
      <x:c r="J33" s="60" t="s">
        <x:v>38</x:v>
      </x:c>
      <x:c r="N33" s="71"/>
      <x:c r="P33" s="102"/>
    </x:row>
    <x:row r="34" spans="1:16" ht="17.45" customHeight="1" x14ac:dyDescent="0.35">
      <x:c r="A34" s="154" t="s">
        <x:v>275</x:v>
      </x:c>
      <x:c r="B34" s="224" t="s">
        <x:v>455</x:v>
      </x:c>
      <x:c r="C34" s="151">
        <x:v>722.000</x:v>
      </x:c>
      <x:c r="D34" s="155">
        <x:v>19.560</x:v>
      </x:c>
      <x:c r="E34" s="156">
        <x:v>0.000</x:v>
      </x:c>
      <x:c r="F34" s="156">
        <x:v>741.560</x:v>
      </x:c>
      <x:c r="G34" s="157">
        <x:v>982129.480</x:v>
      </x:c>
      <x:c r="I34" s="60" t="s">
        <x:v>186</x:v>
      </x:c>
      <x:c r="J34" s="60" t="s">
        <x:v>5</x:v>
      </x:c>
    </x:row>
    <x:row r="35" spans="1:16" ht="17.45" customHeight="1" x14ac:dyDescent="0.35">
      <x:c r="A35" s="141"/>
      <x:c r="B35" s="351" t="s">
        <x:v>258</x:v>
      </x:c>
      <x:c r="C35" s="152">
        <x:v>46.000</x:v>
      </x:c>
      <x:c r="D35" s="153">
        <x:v>1.420</x:v>
      </x:c>
      <x:c r="E35" s="149">
        <x:v>0.000</x:v>
      </x:c>
      <x:c r="F35" s="149">
        <x:v>47.420</x:v>
      </x:c>
      <x:c r="G35" s="150">
        <x:v>97162.632</x:v>
      </x:c>
      <x:c r="I35" s="60" t="s">
        <x:v>186</x:v>
      </x:c>
      <x:c r="J35" s="60" t="s">
        <x:v>38</x:v>
      </x:c>
    </x:row>
    <x:row r="36" spans="1:16" ht="17.45" customHeight="1" x14ac:dyDescent="0.35">
      <x:c r="A36" s="154" t="s">
        <x:v>145</x:v>
      </x:c>
      <x:c r="B36" s="224" t="s">
        <x:v>455</x:v>
      </x:c>
      <x:c r="C36" s="151">
        <x:v>3872.000</x:v>
      </x:c>
      <x:c r="D36" s="155">
        <x:v>79.630</x:v>
      </x:c>
      <x:c r="E36" s="156">
        <x:v>0.000</x:v>
      </x:c>
      <x:c r="F36" s="156">
        <x:v>3951.630</x:v>
      </x:c>
      <x:c r="G36" s="157">
        <x:v>5233578.288</x:v>
      </x:c>
      <x:c r="I36" s="60" t="s">
        <x:v>187</x:v>
      </x:c>
      <x:c r="J36" s="60" t="s">
        <x:v>5</x:v>
      </x:c>
    </x:row>
    <x:row r="37" spans="1:16" ht="17.45" customHeight="1" x14ac:dyDescent="0.35">
      <x:c r="A37" s="141"/>
      <x:c r="B37" s="351" t="s">
        <x:v>258</x:v>
      </x:c>
      <x:c r="C37" s="152">
        <x:v>133.000</x:v>
      </x:c>
      <x:c r="D37" s="153">
        <x:v>0</x:v>
      </x:c>
      <x:c r="E37" s="149">
        <x:v>0.000</x:v>
      </x:c>
      <x:c r="F37" s="149">
        <x:v>133.000</x:v>
      </x:c>
      <x:c r="G37" s="150">
        <x:v>272514.340</x:v>
      </x:c>
      <x:c r="I37" s="60" t="s">
        <x:v>187</x:v>
      </x:c>
      <x:c r="J37" s="60" t="s">
        <x:v>38</x:v>
      </x:c>
    </x:row>
    <x:row r="38" spans="1:16" ht="17.45" customHeight="1" x14ac:dyDescent="0.35">
      <x:c r="A38" s="154" t="s">
        <x:v>147</x:v>
      </x:c>
      <x:c r="B38" s="224" t="s">
        <x:v>455</x:v>
      </x:c>
      <x:c r="C38" s="151">
        <x:v>729.000</x:v>
      </x:c>
      <x:c r="D38" s="155">
        <x:v>22.660</x:v>
      </x:c>
      <x:c r="E38" s="156">
        <x:v>0.000</x:v>
      </x:c>
      <x:c r="F38" s="156">
        <x:v>751.660</x:v>
      </x:c>
      <x:c r="G38" s="157">
        <x:v>995506.021</x:v>
      </x:c>
      <x:c r="I38" s="60" t="s">
        <x:v>188</x:v>
      </x:c>
      <x:c r="J38" s="60" t="s">
        <x:v>5</x:v>
      </x:c>
    </x:row>
    <x:row r="39" spans="1:16" ht="17.45" customHeight="1" x14ac:dyDescent="0.35">
      <x:c r="A39" s="137"/>
      <x:c r="B39" s="351" t="s">
        <x:v>258</x:v>
      </x:c>
      <x:c r="C39" s="158">
        <x:v>40.000</x:v>
      </x:c>
      <x:c r="D39" s="159">
        <x:v>0</x:v>
      </x:c>
      <x:c r="E39" s="160">
        <x:v>0.000</x:v>
      </x:c>
      <x:c r="F39" s="160">
        <x:v>40.000</x:v>
      </x:c>
      <x:c r="G39" s="161">
        <x:v>81959.200</x:v>
      </x:c>
      <x:c r="I39" s="60" t="s">
        <x:v>188</x:v>
      </x:c>
      <x:c r="J39" s="60" t="s">
        <x:v>38</x:v>
      </x:c>
    </x:row>
    <x:row r="40" spans="1:16" ht="17.45" customHeight="1" x14ac:dyDescent="0.35">
      <x:c r="A40" s="154" t="s">
        <x:v>148</x:v>
      </x:c>
      <x:c r="B40" s="224" t="s">
        <x:v>455</x:v>
      </x:c>
      <x:c r="C40" s="151">
        <x:v>1646.000</x:v>
      </x:c>
      <x:c r="D40" s="155">
        <x:v>29.140</x:v>
      </x:c>
      <x:c r="E40" s="156">
        <x:v>0.000</x:v>
      </x:c>
      <x:c r="F40" s="156">
        <x:v>1675.140</x:v>
      </x:c>
      <x:c r="G40" s="157">
        <x:v>484634.753</x:v>
      </x:c>
      <x:c r="I40" s="60" t="s">
        <x:v>189</x:v>
      </x:c>
      <x:c r="J40" s="60" t="s">
        <x:v>5</x:v>
      </x:c>
    </x:row>
    <x:row r="41" spans="1:16" ht="17.45" customHeight="1" thickBot="1" x14ac:dyDescent="0.4">
      <x:c r="A41" s="137"/>
      <x:c r="B41" s="414" t="s">
        <x:v>258</x:v>
      </x:c>
      <x:c r="C41" s="158">
        <x:v>709.000</x:v>
      </x:c>
      <x:c r="D41" s="159">
        <x:v>6.930</x:v>
      </x:c>
      <x:c r="E41" s="160">
        <x:v>0.000</x:v>
      </x:c>
      <x:c r="F41" s="160">
        <x:v>715.930</x:v>
      </x:c>
      <x:c r="G41" s="161">
        <x:v>725867.108</x:v>
      </x:c>
      <x:c r="I41" s="60" t="s">
        <x:v>189</x:v>
      </x:c>
      <x:c r="J41" s="60" t="s">
        <x:v>38</x:v>
      </x:c>
    </x:row>
    <x:row r="42" spans="1:16" ht="17.45" customHeight="1" thickTop="1" x14ac:dyDescent="0.35">
      <x:c r="A42" s="162" t="s">
        <x:v>402</x:v>
      </x:c>
      <x:c r="B42" s="413" t="s">
        <x:v>455</x:v>
      </x:c>
      <x:c r="C42" s="163">
        <x:v>82353.000</x:v>
      </x:c>
      <x:c r="D42" s="164">
        <x:v>3827.020</x:v>
      </x:c>
      <x:c r="E42" s="165">
        <x:v>0.000</x:v>
      </x:c>
      <x:c r="F42" s="166">
        <x:v>85079.460</x:v>
      </x:c>
      <x:c r="G42" s="167">
        <x:v>24854581.598</x:v>
      </x:c>
      <x:c r="I42" s="60" t="s">
        <x:v>191</x:v>
      </x:c>
      <x:c r="J42" s="60" t="s">
        <x:v>5</x:v>
      </x:c>
    </x:row>
    <x:row r="43" spans="1:16" ht="17.45" customHeight="1" x14ac:dyDescent="0.35">
      <x:c r="A43" s="168"/>
      <x:c r="B43" s="352" t="s">
        <x:v>258</x:v>
      </x:c>
      <x:c r="C43" s="169">
        <x:v>6957.000</x:v>
      </x:c>
      <x:c r="D43" s="170">
        <x:v>144.770</x:v>
      </x:c>
      <x:c r="E43" s="171">
        <x:v>0.000</x:v>
      </x:c>
      <x:c r="F43" s="171">
        <x:v>7101.770</x:v>
      </x:c>
      <x:c r="G43" s="172">
        <x:v>6664037.986</x:v>
      </x:c>
      <x:c r="I43" s="60" t="s">
        <x:v>191</x:v>
      </x:c>
      <x:c r="J43" s="60" t="s">
        <x:v>38</x:v>
      </x:c>
    </x:row>
    <x:row r="44" spans="1:16" ht="17.45" customHeight="1" x14ac:dyDescent="0.35">
      <x:c r="A44" s="168"/>
      <x:c r="B44" s="353" t="s">
        <x:v>3</x:v>
      </x:c>
      <x:c r="C44" s="174">
        <x:v>89310.000</x:v>
      </x:c>
      <x:c r="D44" s="175">
        <x:v>3971.790</x:v>
      </x:c>
      <x:c r="E44" s="176">
        <x:v>0.000</x:v>
      </x:c>
      <x:c r="F44" s="176">
        <x:v>92181.230</x:v>
      </x:c>
      <x:c r="G44" s="177">
        <x:v>31518620.000</x:v>
      </x:c>
      <x:c r="I44" s="60" t="s">
        <x:v>191</x:v>
      </x:c>
      <x:c r="J44" s="60" t="s">
        <x:v>191</x:v>
      </x:c>
    </x:row>
    <x:row r="46" spans="1:16" hidden="1" x14ac:dyDescent="0.35">
      <x:c r="A46" s="58" t="s">
        <x:v>190</x:v>
      </x:c>
      <x:c r="B46" s="58"/>
      <x:c r="C46" s="60" t="s">
        <x:v>2</x:v>
      </x:c>
      <x:c r="D46" s="60" t="s">
        <x:v>1</x:v>
      </x:c>
      <x:c r="E46" s="60" t="s">
        <x:v>191</x:v>
      </x:c>
      <x:c r="F46" s="60" t="s">
        <x:v>191</x:v>
      </x:c>
      <x:c r="G46" s="60" t="s">
        <x:v>191</x:v>
      </x:c>
    </x:row>
    <x:row r="47" spans="1:16" hidden="1" x14ac:dyDescent="0.35">
      <x:c r="C47" s="60" t="s">
        <x:v>267</x:v>
      </x:c>
      <x:c r="D47" s="60" t="s">
        <x:v>267</x:v>
      </x:c>
      <x:c r="E47" s="60" t="s">
        <x:v>463</x:v>
      </x:c>
      <x:c r="F47" s="60" t="s">
        <x:v>263</x:v>
      </x:c>
      <x:c r="G47" s="60" t="s">
        <x:v>441</x:v>
      </x:c>
    </x:row>
  </x:sheetData>
  <x:conditionalFormatting sqref="C6:G44">
    <x:cfRule type="cellIs" dxfId="3" priority="29" operator="equal">
      <x:formula>0</x:formula>
    </x:cfRule>
  </x:conditionalFormatting>
  <x:pageMargins left="0.70866141732283472" right="0.70866141732283472" top="0.74803149606299213" bottom="0.74803149606299213" header="0.31496062992125984" footer="0.31496062992125984"/>
  <x:pageSetup paperSize="9" scale="53" orientation="portrait" r:id="rId1"/>
  <x:headerFooter scaleWithDoc="0">
    <x:oddHeader>&amp;LPage &amp;P&amp;R&amp;F</x:oddHeader>
    <x:oddFooter>&amp;R&amp;A</x:oddFooter>
  </x:headerFooter>
  <x:ignoredErrors>
    <x:ignoredError sqref="G4:H4 G1 D4 B4 G2:H2" unlockedFormula="1"/>
  </x:ignoredErrors>
  <x:tableParts count="1">
    <x:tablePart r:id="rId2"/>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K39"/>
  <x:sheetViews>
    <x:sheetView showGridLines="0" zoomScaleNormal="100" workbookViewId="0"/>
  </x:sheetViews>
  <x:sheetFormatPr defaultColWidth="9.140625" defaultRowHeight="13.15" x14ac:dyDescent="0.35"/>
  <x:cols>
    <x:col min="1" max="1" width="41.140625" style="51" customWidth="1"/>
    <x:col min="2" max="5" width="20.42578125" style="51" customWidth="1"/>
    <x:col min="6" max="7" width="20" style="51" customWidth="1"/>
    <x:col min="8" max="8" width="9.140625" style="51"/>
    <x:col min="9" max="9" width="14" style="51" hidden="1" bestFit="1" customWidth="1"/>
    <x:col min="10" max="11" width="9.140625" style="51" customWidth="1"/>
    <x:col min="12" max="16384" width="9.140625" style="51"/>
  </x:cols>
  <x:sheetData>
    <x:row r="1" spans="1:11" ht="27" customHeight="1" x14ac:dyDescent="0.35">
      <x:c r="A1" s="103" t="s">
        <x:v>422</x:v>
      </x:c>
      <x:c r="G1" s="66"/>
    </x:row>
    <x:row r="2" spans="1:11" ht="21.95" customHeight="1" x14ac:dyDescent="0.35">
      <x:c r="A2" s="104" t="str">
        <x:f>A_Summary!I23</x:f>
        <x:v xml:space="preserve">Provider </x:v>
      </x:c>
      <x:c r="B2" s="104"/>
      <x:c r="C2" s="104"/>
      <x:c r="D2" s="104"/>
      <x:c r="E2" s="104"/>
    </x:row>
    <x:row r="3" spans="1:11" ht="21.95" customHeight="1" x14ac:dyDescent="0.35">
      <x:c r="A3" s="50" t="s">
        <x:v>423</x:v>
      </x:c>
      <x:c r="B3" s="104"/>
      <x:c r="C3" s="104"/>
      <x:c r="D3" s="104"/>
      <x:c r="E3" s="104"/>
    </x:row>
    <x:row r="4" spans="1:11" ht="36" customHeight="1" x14ac:dyDescent="0.5">
      <x:c r="A4" s="130" t="s">
        <x:v>324</x:v>
      </x:c>
      <x:c r="K4" s="52"/>
    </x:row>
    <x:row r="5" spans="1:11" ht="61.5" customHeight="1" x14ac:dyDescent="0.35">
      <x:c r="A5" s="219" t="s">
        <x:v>160</x:v>
      </x:c>
      <x:c r="B5" s="212" t="s">
        <x:v>397</x:v>
      </x:c>
      <x:c r="C5" s="210" t="s">
        <x:v>398</x:v>
      </x:c>
      <x:c r="D5" s="217" t="s">
        <x:v>399</x:v>
      </x:c>
      <x:c r="E5" s="218" t="s">
        <x:v>400</x:v>
      </x:c>
      <x:c r="F5" s="212" t="s">
        <x:v>288</x:v>
      </x:c>
      <x:c r="G5" s="210" t="s">
        <x:v>289</x:v>
      </x:c>
      <x:c r="I5" s="69" t="s">
        <x:v>163</x:v>
      </x:c>
    </x:row>
    <x:row r="6" spans="1:11" s="118" customFormat="1" ht="17.45" customHeight="1" x14ac:dyDescent="0.35">
      <x:c r="A6" s="225" t="s">
        <x:v>323</x:v>
      </x:c>
      <x:c r="B6" s="230">
        <x:v>6922.000</x:v>
      </x:c>
      <x:c r="C6" s="231">
        <x:v>29.000</x:v>
      </x:c>
      <x:c r="D6" s="232">
        <x:v>1625.000</x:v>
      </x:c>
      <x:c r="E6" s="233">
        <x:v>7.000</x:v>
      </x:c>
      <x:c r="F6" s="232">
        <x:v>8583.000</x:v>
      </x:c>
      <x:c r="G6" s="232">
        <x:v>19869645.000</x:v>
      </x:c>
      <x:c r="I6" s="100" t="s">
        <x:v>314</x:v>
      </x:c>
    </x:row>
    <x:row r="7" spans="1:11" s="118" customFormat="1" ht="17.45" customHeight="1" thickBot="1" x14ac:dyDescent="0.4">
      <x:c r="A7" s="226" t="s">
        <x:v>313</x:v>
      </x:c>
      <x:c r="B7" s="234">
        <x:v>2902.000</x:v>
      </x:c>
      <x:c r="C7" s="235">
        <x:v>20.000</x:v>
      </x:c>
      <x:c r="D7" s="236">
        <x:v>0</x:v>
      </x:c>
      <x:c r="E7" s="237">
        <x:v>0</x:v>
      </x:c>
      <x:c r="F7" s="238">
        <x:v>2922.000</x:v>
      </x:c>
      <x:c r="G7" s="238">
        <x:v>6764430.000</x:v>
      </x:c>
      <x:c r="I7" s="100" t="s">
        <x:v>315</x:v>
      </x:c>
    </x:row>
    <x:row r="8" spans="1:11" s="118" customFormat="1" ht="17.45" customHeight="1" thickTop="1" x14ac:dyDescent="0.35">
      <x:c r="A8" s="227" t="s">
        <x:v>3</x:v>
      </x:c>
      <x:c r="B8" s="178">
        <x:v>9824.000</x:v>
      </x:c>
      <x:c r="C8" s="179">
        <x:v>49.000</x:v>
      </x:c>
      <x:c r="D8" s="180">
        <x:v>1625.000</x:v>
      </x:c>
      <x:c r="E8" s="181">
        <x:v>7.000</x:v>
      </x:c>
      <x:c r="F8" s="178">
        <x:v>11505.000</x:v>
      </x:c>
      <x:c r="G8" s="179">
        <x:v>26634075.000</x:v>
      </x:c>
      <x:c r="I8" s="100" t="s">
        <x:v>191</x:v>
      </x:c>
    </x:row>
    <x:row r="9" spans="1:11" ht="13.5" x14ac:dyDescent="0.4">
      <x:c r="A9" s="57"/>
      <x:c r="B9" s="101"/>
      <x:c r="C9" s="101"/>
      <x:c r="D9" s="101"/>
      <x:c r="E9" s="101"/>
      <x:c r="F9" s="101"/>
      <x:c r="G9" s="55"/>
      <x:c r="I9" s="62"/>
    </x:row>
    <x:row r="10" spans="1:11" ht="13.5" x14ac:dyDescent="0.4">
      <x:c r="A10" s="57"/>
      <x:c r="B10" s="98"/>
      <x:c r="C10" s="98"/>
      <x:c r="D10" s="98"/>
      <x:c r="E10" s="98"/>
      <x:c r="F10" s="98"/>
      <x:c r="G10" s="99"/>
    </x:row>
    <x:row r="11" spans="1:11" hidden="1" x14ac:dyDescent="0.35">
      <x:c r="A11" s="70" t="s">
        <x:v>190</x:v>
      </x:c>
      <x:c r="B11" s="68" t="s">
        <x:v>2</x:v>
      </x:c>
      <x:c r="C11" s="68" t="s">
        <x:v>2</x:v>
      </x:c>
      <x:c r="D11" s="68" t="s">
        <x:v>13</x:v>
      </x:c>
      <x:c r="E11" s="68" t="s">
        <x:v>13</x:v>
      </x:c>
      <x:c r="F11" s="68" t="s">
        <x:v>191</x:v>
      </x:c>
      <x:c r="G11" s="68" t="s">
        <x:v>191</x:v>
      </x:c>
    </x:row>
    <x:row r="12" spans="1:11" hidden="1" x14ac:dyDescent="0.35">
      <x:c r="B12" s="68" t="s">
        <x:v>94</x:v>
      </x:c>
      <x:c r="C12" s="68" t="s">
        <x:v>192</x:v>
      </x:c>
      <x:c r="D12" s="68" t="s">
        <x:v>94</x:v>
      </x:c>
      <x:c r="E12" s="68" t="s">
        <x:v>192</x:v>
      </x:c>
      <x:c r="F12" s="68" t="s">
        <x:v>291</x:v>
      </x:c>
      <x:c r="G12" s="68" t="s">
        <x:v>443</x:v>
      </x:c>
    </x:row>
    <x:row r="16" spans="1:11" x14ac:dyDescent="0.35">
      <x:c r="A16"/>
      <x:c r="B16"/>
      <x:c r="C16"/>
      <x:c r="D16"/>
      <x:c r="E16"/>
      <x:c r="F16"/>
      <x:c r="G16"/>
      <x:c r="H16"/>
      <x:c r="I16"/>
      <x:c r="J16"/>
    </x:row>
    <x:row r="17" spans="1:10" x14ac:dyDescent="0.35">
      <x:c r="A17"/>
      <x:c r="B17"/>
      <x:c r="C17"/>
      <x:c r="D17"/>
      <x:c r="E17"/>
      <x:c r="F17"/>
      <x:c r="G17"/>
      <x:c r="H17"/>
      <x:c r="I17"/>
      <x:c r="J17"/>
    </x:row>
    <x:row r="18" spans="1:10" customFormat="1" ht="12.4" x14ac:dyDescent="0.35"/>
    <x:row r="19" spans="1:10" customFormat="1" ht="12.4" x14ac:dyDescent="0.35"/>
    <x:row r="20" spans="1:10" customFormat="1" ht="12.4" x14ac:dyDescent="0.35"/>
    <x:row r="21" spans="1:10" customFormat="1" ht="12.4" x14ac:dyDescent="0.35"/>
    <x:row r="22" spans="1:10" x14ac:dyDescent="0.35">
      <x:c r="A22"/>
      <x:c r="B22"/>
      <x:c r="C22"/>
      <x:c r="D22"/>
      <x:c r="E22"/>
      <x:c r="F22"/>
      <x:c r="G22"/>
      <x:c r="H22"/>
      <x:c r="I22"/>
      <x:c r="J22"/>
    </x:row>
    <x:row r="23" spans="1:10" x14ac:dyDescent="0.35">
      <x:c r="A23"/>
      <x:c r="B23"/>
      <x:c r="C23"/>
      <x:c r="D23"/>
      <x:c r="E23"/>
      <x:c r="F23"/>
      <x:c r="G23"/>
      <x:c r="H23"/>
      <x:c r="I23"/>
      <x:c r="J23"/>
    </x:row>
    <x:row r="24" spans="1:10" x14ac:dyDescent="0.35">
      <x:c r="A24"/>
      <x:c r="B24"/>
      <x:c r="C24"/>
      <x:c r="D24"/>
      <x:c r="E24"/>
      <x:c r="F24"/>
      <x:c r="G24"/>
      <x:c r="H24"/>
      <x:c r="I24"/>
      <x:c r="J24"/>
    </x:row>
    <x:row r="25" spans="1:10" x14ac:dyDescent="0.35">
      <x:c r="A25"/>
      <x:c r="B25"/>
      <x:c r="C25"/>
      <x:c r="D25"/>
      <x:c r="E25"/>
      <x:c r="F25"/>
      <x:c r="G25"/>
      <x:c r="H25"/>
      <x:c r="I25"/>
      <x:c r="J25"/>
    </x:row>
    <x:row r="26" spans="1:10" x14ac:dyDescent="0.35">
      <x:c r="A26"/>
      <x:c r="B26"/>
      <x:c r="C26"/>
      <x:c r="D26"/>
      <x:c r="E26"/>
      <x:c r="F26"/>
      <x:c r="G26"/>
      <x:c r="H26"/>
      <x:c r="I26"/>
      <x:c r="J26"/>
    </x:row>
    <x:row r="27" spans="1:10" x14ac:dyDescent="0.35">
      <x:c r="A27"/>
      <x:c r="B27"/>
      <x:c r="C27"/>
      <x:c r="D27"/>
      <x:c r="E27"/>
      <x:c r="F27"/>
      <x:c r="G27"/>
      <x:c r="H27"/>
      <x:c r="I27"/>
      <x:c r="J27"/>
    </x:row>
    <x:row r="28" spans="1:10" x14ac:dyDescent="0.35">
      <x:c r="A28"/>
      <x:c r="B28"/>
      <x:c r="C28"/>
      <x:c r="D28"/>
      <x:c r="E28"/>
      <x:c r="F28"/>
      <x:c r="G28"/>
      <x:c r="H28"/>
      <x:c r="I28"/>
      <x:c r="J28"/>
    </x:row>
    <x:row r="29" spans="1:10" x14ac:dyDescent="0.35">
      <x:c r="A29"/>
      <x:c r="B29"/>
      <x:c r="C29"/>
      <x:c r="D29"/>
      <x:c r="E29"/>
      <x:c r="F29"/>
      <x:c r="G29"/>
      <x:c r="H29"/>
      <x:c r="I29"/>
      <x:c r="J29"/>
    </x:row>
    <x:row r="30" spans="1:10" x14ac:dyDescent="0.35">
      <x:c r="A30"/>
      <x:c r="B30"/>
      <x:c r="C30"/>
      <x:c r="D30"/>
      <x:c r="E30"/>
      <x:c r="F30"/>
      <x:c r="G30"/>
      <x:c r="H30"/>
      <x:c r="I30"/>
      <x:c r="J30"/>
    </x:row>
    <x:row r="31" spans="1:10" x14ac:dyDescent="0.35">
      <x:c r="A31"/>
      <x:c r="B31"/>
      <x:c r="C31"/>
      <x:c r="D31"/>
      <x:c r="E31"/>
      <x:c r="F31"/>
      <x:c r="G31"/>
      <x:c r="H31"/>
      <x:c r="I31"/>
      <x:c r="J31"/>
    </x:row>
    <x:row r="32" spans="1:10" x14ac:dyDescent="0.35">
      <x:c r="A32"/>
      <x:c r="B32"/>
      <x:c r="C32"/>
      <x:c r="D32"/>
      <x:c r="E32"/>
      <x:c r="F32"/>
      <x:c r="G32"/>
      <x:c r="H32"/>
      <x:c r="I32"/>
      <x:c r="J32"/>
    </x:row>
    <x:row r="33" spans="1:10" x14ac:dyDescent="0.35">
      <x:c r="A33"/>
      <x:c r="B33"/>
      <x:c r="C33"/>
      <x:c r="D33"/>
      <x:c r="E33"/>
      <x:c r="F33"/>
      <x:c r="G33"/>
      <x:c r="H33"/>
      <x:c r="I33"/>
      <x:c r="J33"/>
    </x:row>
    <x:row r="34" spans="1:10" x14ac:dyDescent="0.35">
      <x:c r="A34"/>
      <x:c r="B34"/>
      <x:c r="C34"/>
      <x:c r="D34"/>
      <x:c r="E34"/>
      <x:c r="F34"/>
      <x:c r="G34"/>
      <x:c r="H34"/>
      <x:c r="I34"/>
      <x:c r="J34"/>
    </x:row>
    <x:row r="35" spans="1:10" x14ac:dyDescent="0.35">
      <x:c r="A35"/>
      <x:c r="B35"/>
      <x:c r="C35"/>
      <x:c r="D35"/>
      <x:c r="E35"/>
      <x:c r="F35"/>
      <x:c r="G35"/>
      <x:c r="H35"/>
      <x:c r="I35"/>
      <x:c r="J35"/>
    </x:row>
    <x:row r="36" spans="1:10" x14ac:dyDescent="0.35">
      <x:c r="A36"/>
      <x:c r="B36"/>
      <x:c r="C36"/>
      <x:c r="D36"/>
      <x:c r="E36"/>
      <x:c r="F36"/>
      <x:c r="G36"/>
      <x:c r="H36"/>
      <x:c r="I36"/>
      <x:c r="J36"/>
    </x:row>
    <x:row r="37" spans="1:10" x14ac:dyDescent="0.35">
      <x:c r="A37"/>
      <x:c r="B37"/>
      <x:c r="C37"/>
      <x:c r="D37"/>
      <x:c r="E37"/>
      <x:c r="F37"/>
      <x:c r="G37"/>
      <x:c r="H37"/>
      <x:c r="I37"/>
      <x:c r="J37"/>
    </x:row>
    <x:row r="38" spans="1:10" x14ac:dyDescent="0.35">
      <x:c r="A38"/>
      <x:c r="B38"/>
      <x:c r="C38"/>
      <x:c r="D38"/>
      <x:c r="E38"/>
      <x:c r="F38"/>
      <x:c r="G38"/>
      <x:c r="H38"/>
      <x:c r="I38"/>
      <x:c r="J38"/>
    </x:row>
    <x:row r="39" spans="1:10" x14ac:dyDescent="0.35">
      <x:c r="A39"/>
      <x:c r="B39"/>
      <x:c r="C39"/>
      <x:c r="D39"/>
      <x:c r="E39"/>
      <x:c r="F39"/>
      <x:c r="G39"/>
      <x:c r="H39"/>
      <x:c r="I39"/>
      <x:c r="J39"/>
    </x:row>
  </x:sheetData>
  <x:conditionalFormatting sqref="B6:G8">
    <x:cfRule type="cellIs" dxfId="2" priority="1" operator="equal">
      <x:formula>0</x:formula>
    </x:cfRule>
  </x:conditionalFormatting>
  <x:pageMargins left="0.70866141732283472" right="0.70866141732283472" top="0.74803149606299213" bottom="0.74803149606299213" header="0.31496062992125984" footer="0.31496062992125984"/>
  <x:pageSetup paperSize="9" scale="51" orientation="portrait" r:id="rId1"/>
  <x:headerFooter scaleWithDoc="0">
    <x:oddHeader>&amp;LPage &amp;P&amp;R&amp;F</x:oddHeader>
    <x:oddFooter>&amp;R&amp;A</x:oddFooter>
  </x:headerFooter>
  <x:ignoredErrors>
    <x:ignoredError sqref="F2:G2 B4:G4 F1" unlockedFormula="1"/>
  </x:ignoredErrors>
  <x:tableParts count="1">
    <x:tablePart r:id="rId2"/>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sheetPr>
  <x:dimension ref="A1:T145"/>
  <x:sheetViews>
    <x:sheetView showGridLines="0" zoomScaleNormal="100" zoomScaleSheetLayoutView="40" workbookViewId="0"/>
  </x:sheetViews>
  <x:sheetFormatPr defaultColWidth="9.140625" defaultRowHeight="13.15" x14ac:dyDescent="0.35"/>
  <x:cols>
    <x:col min="1" max="1" width="18" style="51" customWidth="1"/>
    <x:col min="2" max="2" width="33.5703125" style="51" customWidth="1"/>
    <x:col min="3" max="3" width="22" style="51" customWidth="1"/>
    <x:col min="4" max="4" width="13.140625" style="51" customWidth="1"/>
    <x:col min="5" max="11" width="23.5703125" style="51" customWidth="1"/>
    <x:col min="12" max="12" width="13.5703125" style="51" customWidth="1"/>
    <x:col min="13" max="13" width="11.140625" style="51" hidden="1" customWidth="1"/>
    <x:col min="14" max="14" width="8.28515625" style="51" hidden="1" customWidth="1"/>
    <x:col min="15" max="15" width="10.42578125" style="51" hidden="1" customWidth="1"/>
    <x:col min="16" max="16" width="8.85546875" style="51" hidden="1" customWidth="1"/>
    <x:col min="17" max="19" width="9.140625" style="51" customWidth="1"/>
    <x:col min="20" max="20" width="9.140625" style="51" hidden="1" customWidth="1"/>
    <x:col min="21" max="21" width="9.140625" style="51" customWidth="1"/>
    <x:col min="22" max="16384" width="9.140625" style="51"/>
  </x:cols>
  <x:sheetData>
    <x:row r="1" spans="1:20" ht="27" customHeight="1" x14ac:dyDescent="0.35">
      <x:c r="A1" s="103" t="s">
        <x:v>424</x:v>
      </x:c>
      <x:c r="I1" s="66"/>
      <x:c r="J1" s="66"/>
      <x:c r="K1" s="66"/>
    </x:row>
    <x:row r="2" spans="1:20" ht="21.95" customHeight="1" x14ac:dyDescent="0.35">
      <x:c r="A2" s="104" t="str">
        <x:f>A_Summary!I23</x:f>
        <x:v xml:space="preserve">Provider </x:v>
      </x:c>
      <x:c r="B2" s="104"/>
      <x:c r="C2" s="104"/>
      <x:c r="D2" s="104"/>
      <x:c r="E2" s="104"/>
      <x:c r="F2" s="104"/>
      <x:c r="G2" s="104"/>
      <x:c r="H2" s="104"/>
    </x:row>
    <x:row r="3" spans="1:20" ht="21.95" customHeight="1" x14ac:dyDescent="0.35">
      <x:c r="A3" s="50" t="s">
        <x:v>425</x:v>
      </x:c>
      <x:c r="B3" s="104"/>
      <x:c r="C3" s="104"/>
      <x:c r="D3" s="104"/>
      <x:c r="E3" s="104"/>
      <x:c r="F3" s="104"/>
      <x:c r="G3" s="104"/>
      <x:c r="H3" s="104"/>
    </x:row>
    <x:row r="4" spans="1:20" ht="36" customHeight="1" x14ac:dyDescent="0.5">
      <x:c r="A4" s="130" t="s">
        <x:v>325</x:v>
      </x:c>
    </x:row>
    <x:row r="5" spans="1:20" s="67" customFormat="1" ht="81.75" customHeight="1" x14ac:dyDescent="0.35">
      <x:c r="A5" s="211" t="s">
        <x:v>12</x:v>
      </x:c>
      <x:c r="B5" s="211" t="s">
        <x:v>0</x:v>
      </x:c>
      <x:c r="C5" s="211" t="s">
        <x:v>4</x:v>
      </x:c>
      <x:c r="D5" s="220" t="s">
        <x:v>9</x:v>
      </x:c>
      <x:c r="E5" s="212" t="s">
        <x:v>383</x:v>
      </x:c>
      <x:c r="F5" s="210" t="s">
        <x:v>310</x:v>
      </x:c>
      <x:c r="G5" s="210" t="s">
        <x:v>311</x:v>
      </x:c>
      <x:c r="H5" s="218" t="s">
        <x:v>448</x:v>
      </x:c>
      <x:c r="I5" s="221" t="s">
        <x:v>98</x:v>
      </x:c>
      <x:c r="J5" s="222" t="s">
        <x:v>93</x:v>
      </x:c>
      <x:c r="K5" s="222" t="s">
        <x:v>255</x:v>
      </x:c>
      <x:c r="L5" s="91"/>
      <x:c r="M5" s="58" t="s">
        <x:v>34</x:v>
      </x:c>
      <x:c r="N5" s="58" t="s">
        <x:v>35</x:v>
      </x:c>
      <x:c r="O5" s="58" t="s">
        <x:v>36</x:v>
      </x:c>
      <x:c r="P5" s="58" t="s">
        <x:v>37</x:v>
      </x:c>
    </x:row>
    <x:row r="6" spans="1:20" s="118" customFormat="1" ht="17.45" customHeight="1" x14ac:dyDescent="0.35">
      <x:c r="A6" s="239" t="s">
        <x:v>6</x:v>
      </x:c>
      <x:c r="B6" s="239" t="s">
        <x:v>247</x:v>
      </x:c>
      <x:c r="C6" s="239" t="str">
        <x:f>$T$18</x:f>
        <x:v>UG (Level 4 and 5)</x:v>
      </x:c>
      <x:c r="D6" s="123" t="s">
        <x:v>11</x:v>
      </x:c>
      <x:c r="E6" s="240">
        <x:v>158.000</x:v>
      </x:c>
      <x:c r="F6" s="266">
        <x:v>0</x:v>
      </x:c>
      <x:c r="G6" s="241">
        <x:v>0</x:v>
      </x:c>
      <x:c r="H6" s="242">
        <x:v>158</x:v>
      </x:c>
      <x:c r="I6" s="243">
        <x:v>0</x:v>
      </x:c>
      <x:c r="J6" s="244">
        <x:v>0</x:v>
      </x:c>
      <x:c r="K6" s="244">
        <x:v>0</x:v>
      </x:c>
      <x:c r="M6" s="60" t="s">
        <x:v>6</x:v>
      </x:c>
      <x:c r="N6" s="60" t="s">
        <x:v>2</x:v>
      </x:c>
      <x:c r="O6" s="60" t="s">
        <x:v>462</x:v>
      </x:c>
      <x:c r="P6" s="60" t="s">
        <x:v>29</x:v>
      </x:c>
      <x:c r="T6" s="119" t="s">
        <x:v>114</x:v>
      </x:c>
    </x:row>
    <x:row r="7" spans="1:20" s="118" customFormat="1" ht="17.45" customHeight="1" x14ac:dyDescent="0.35">
      <x:c r="A7" s="117"/>
      <x:c r="B7" s="117"/>
      <x:c r="C7" s="124"/>
      <x:c r="D7" s="245" t="s">
        <x:v>10</x:v>
      </x:c>
      <x:c r="E7" s="246">
        <x:v>0</x:v>
      </x:c>
      <x:c r="F7" s="247">
        <x:v>0</x:v>
      </x:c>
      <x:c r="G7" s="248">
        <x:v>0</x:v>
      </x:c>
      <x:c r="H7" s="249">
        <x:v>0</x:v>
      </x:c>
      <x:c r="I7" s="250">
        <x:v>0</x:v>
      </x:c>
      <x:c r="J7" s="251">
        <x:v>0</x:v>
      </x:c>
      <x:c r="K7" s="251">
        <x:v>0</x:v>
      </x:c>
      <x:c r="M7" s="60" t="s">
        <x:v>6</x:v>
      </x:c>
      <x:c r="N7" s="60" t="s">
        <x:v>2</x:v>
      </x:c>
      <x:c r="O7" s="60" t="s">
        <x:v>462</x:v>
      </x:c>
      <x:c r="P7" s="60" t="s">
        <x:v>30</x:v>
      </x:c>
      <x:c r="T7" s="119" t="s">
        <x:v>122</x:v>
      </x:c>
    </x:row>
    <x:row r="8" spans="1:20" s="118" customFormat="1" ht="17.45" customHeight="1" x14ac:dyDescent="0.35">
      <x:c r="A8" s="126"/>
      <x:c r="B8" s="126"/>
      <x:c r="C8" s="199" t="str">
        <x:f>$T$19</x:f>
        <x:v>UG (Other)</x:v>
      </x:c>
      <x:c r="D8" s="252" t="s">
        <x:v>11</x:v>
      </x:c>
      <x:c r="E8" s="390">
        <x:v>19691.840</x:v>
      </x:c>
      <x:c r="F8" s="392">
        <x:v>-32.4084460335817</x:v>
      </x:c>
      <x:c r="G8" s="392">
        <x:v>1706</x:v>
      </x:c>
      <x:c r="H8" s="393">
        <x:v>21365.4315539664</x:v>
      </x:c>
      <x:c r="I8" s="388">
        <x:v>0</x:v>
      </x:c>
      <x:c r="J8" s="389">
        <x:v>0</x:v>
      </x:c>
      <x:c r="K8" s="389">
        <x:v>0</x:v>
      </x:c>
      <x:c r="M8" s="60" t="s">
        <x:v>6</x:v>
      </x:c>
      <x:c r="N8" s="60" t="s">
        <x:v>2</x:v>
      </x:c>
      <x:c r="O8" s="60" t="s">
        <x:v>437</x:v>
      </x:c>
      <x:c r="P8" s="60" t="s">
        <x:v>29</x:v>
      </x:c>
      <x:c r="T8" s="119"/>
    </x:row>
    <x:row r="9" spans="1:20" s="118" customFormat="1" ht="17.45" customHeight="1" x14ac:dyDescent="0.35">
      <x:c r="A9" s="126"/>
      <x:c r="B9" s="126"/>
      <x:c r="C9" s="323"/>
      <x:c r="D9" s="396" t="s">
        <x:v>10</x:v>
      </x:c>
      <x:c r="E9" s="397">
        <x:v>7104.000</x:v>
      </x:c>
      <x:c r="F9" s="398">
        <x:v>0</x:v>
      </x:c>
      <x:c r="G9" s="399">
        <x:v>0</x:v>
      </x:c>
      <x:c r="H9" s="400">
        <x:v>7104</x:v>
      </x:c>
      <x:c r="I9" s="401">
        <x:v>0</x:v>
      </x:c>
      <x:c r="J9" s="286">
        <x:v>0</x:v>
      </x:c>
      <x:c r="K9" s="286">
        <x:v>0</x:v>
      </x:c>
      <x:c r="M9" s="60" t="s">
        <x:v>6</x:v>
      </x:c>
      <x:c r="N9" s="60" t="s">
        <x:v>2</x:v>
      </x:c>
      <x:c r="O9" s="60" t="s">
        <x:v>437</x:v>
      </x:c>
      <x:c r="P9" s="60" t="s">
        <x:v>30</x:v>
      </x:c>
      <x:c r="T9" s="119"/>
    </x:row>
    <x:row r="10" spans="1:20" s="118" customFormat="1" ht="17.45" customHeight="1" x14ac:dyDescent="0.35">
      <x:c r="A10" s="126"/>
      <x:c r="B10" s="126"/>
      <x:c r="C10" s="199" t="str">
        <x:f>$T$12</x:f>
        <x:v>PGT (UG fee)</x:v>
      </x:c>
      <x:c r="D10" s="252" t="s">
        <x:v>11</x:v>
      </x:c>
      <x:c r="E10" s="390">
        <x:v>1475.310</x:v>
      </x:c>
      <x:c r="F10" s="391">
        <x:v>0</x:v>
      </x:c>
      <x:c r="G10" s="392">
        <x:v>0</x:v>
      </x:c>
      <x:c r="H10" s="393">
        <x:v>1475.31</x:v>
      </x:c>
      <x:c r="I10" s="243">
        <x:v>0</x:v>
      </x:c>
      <x:c r="J10" s="267">
        <x:v>0</x:v>
      </x:c>
      <x:c r="K10" s="267">
        <x:v>0</x:v>
      </x:c>
      <x:c r="M10" s="60" t="s">
        <x:v>6</x:v>
      </x:c>
      <x:c r="N10" s="60" t="s">
        <x:v>2</x:v>
      </x:c>
      <x:c r="O10" s="60" t="s">
        <x:v>38</x:v>
      </x:c>
      <x:c r="P10" s="60" t="s">
        <x:v>29</x:v>
      </x:c>
      <x:c r="T10" s="119"/>
    </x:row>
    <x:row r="11" spans="1:20" s="118" customFormat="1" ht="17.45" customHeight="1" x14ac:dyDescent="0.35">
      <x:c r="A11" s="126"/>
      <x:c r="B11" s="126"/>
      <x:c r="C11" s="323"/>
      <x:c r="D11" s="396" t="s">
        <x:v>10</x:v>
      </x:c>
      <x:c r="E11" s="397">
        <x:v>890.000</x:v>
      </x:c>
      <x:c r="F11" s="398">
        <x:v>0</x:v>
      </x:c>
      <x:c r="G11" s="399">
        <x:v>0</x:v>
      </x:c>
      <x:c r="H11" s="400">
        <x:v>890</x:v>
      </x:c>
      <x:c r="I11" s="250">
        <x:v>0</x:v>
      </x:c>
      <x:c r="J11" s="250">
        <x:v>0</x:v>
      </x:c>
      <x:c r="K11" s="251">
        <x:v>0</x:v>
      </x:c>
      <x:c r="M11" s="60" t="s">
        <x:v>6</x:v>
      </x:c>
      <x:c r="N11" s="60" t="s">
        <x:v>2</x:v>
      </x:c>
      <x:c r="O11" s="60" t="s">
        <x:v>38</x:v>
      </x:c>
      <x:c r="P11" s="60" t="s">
        <x:v>30</x:v>
      </x:c>
      <x:c r="T11" s="119"/>
    </x:row>
    <x:row r="12" spans="1:20" s="118" customFormat="1" ht="17.45" customHeight="1" x14ac:dyDescent="0.35">
      <x:c r="A12" s="117"/>
      <x:c r="B12" s="117"/>
      <x:c r="C12" s="117" t="str">
        <x:f>$T$13</x:f>
        <x:v>PGT (Masters' loan)</x:v>
      </x:c>
      <x:c r="D12" s="123" t="s">
        <x:v>11</x:v>
      </x:c>
      <x:c r="E12" s="240">
        <x:v>1.000</x:v>
      </x:c>
      <x:c r="F12" s="266">
        <x:v>0</x:v>
      </x:c>
      <x:c r="G12" s="241">
        <x:v>0</x:v>
      </x:c>
      <x:c r="H12" s="242">
        <x:v>1</x:v>
      </x:c>
      <x:c r="I12" s="267">
        <x:v>0</x:v>
      </x:c>
      <x:c r="J12" s="267">
        <x:v>0</x:v>
      </x:c>
      <x:c r="K12" s="267">
        <x:v>0</x:v>
      </x:c>
      <x:c r="M12" s="60" t="s">
        <x:v>6</x:v>
      </x:c>
      <x:c r="N12" s="60" t="s">
        <x:v>2</x:v>
      </x:c>
      <x:c r="O12" s="60" t="s">
        <x:v>95</x:v>
      </x:c>
      <x:c r="P12" s="60" t="s">
        <x:v>29</x:v>
      </x:c>
      <x:c r="T12" s="118" t="s">
        <x:v>258</x:v>
      </x:c>
    </x:row>
    <x:row r="13" spans="1:20" s="118" customFormat="1" ht="17.45" customHeight="1" x14ac:dyDescent="0.35">
      <x:c r="A13" s="117"/>
      <x:c r="B13" s="117"/>
      <x:c r="C13" s="124"/>
      <x:c r="D13" s="245" t="s">
        <x:v>10</x:v>
      </x:c>
      <x:c r="E13" s="246">
        <x:v>913.930</x:v>
      </x:c>
      <x:c r="F13" s="247">
        <x:v>0</x:v>
      </x:c>
      <x:c r="G13" s="248">
        <x:v>0</x:v>
      </x:c>
      <x:c r="H13" s="249">
        <x:v>913.93</x:v>
      </x:c>
      <x:c r="I13" s="251">
        <x:v>0</x:v>
      </x:c>
      <x:c r="J13" s="251">
        <x:v>0</x:v>
      </x:c>
      <x:c r="K13" s="251">
        <x:v>0</x:v>
      </x:c>
      <x:c r="M13" s="60" t="s">
        <x:v>6</x:v>
      </x:c>
      <x:c r="N13" s="60" t="s">
        <x:v>2</x:v>
      </x:c>
      <x:c r="O13" s="60" t="s">
        <x:v>95</x:v>
      </x:c>
      <x:c r="P13" s="60" t="s">
        <x:v>30</x:v>
      </x:c>
      <x:c r="T13" s="118" t="s">
        <x:v>261</x:v>
      </x:c>
    </x:row>
    <x:row r="14" spans="1:20" s="118" customFormat="1" ht="17.45" customHeight="1" x14ac:dyDescent="0.35">
      <x:c r="A14" s="117"/>
      <x:c r="B14" s="117"/>
      <x:c r="C14" s="199" t="str">
        <x:f>$T$14</x:f>
        <x:v>PGT (Other)</x:v>
      </x:c>
      <x:c r="D14" s="252" t="s">
        <x:v>11</x:v>
      </x:c>
      <x:c r="E14" s="253">
        <x:v>16.000</x:v>
      </x:c>
      <x:c r="F14" s="254">
        <x:v>0</x:v>
      </x:c>
      <x:c r="G14" s="255">
        <x:v>0</x:v>
      </x:c>
      <x:c r="H14" s="256">
        <x:v>16</x:v>
      </x:c>
      <x:c r="I14" s="257">
        <x:v>16369.28</x:v>
      </x:c>
      <x:c r="J14" s="244">
        <x:v>0</x:v>
      </x:c>
      <x:c r="K14" s="244">
        <x:v>0</x:v>
      </x:c>
      <x:c r="M14" s="60" t="s">
        <x:v>6</x:v>
      </x:c>
      <x:c r="N14" s="60" t="s">
        <x:v>2</x:v>
      </x:c>
      <x:c r="O14" s="60" t="s">
        <x:v>96</x:v>
      </x:c>
      <x:c r="P14" s="60" t="s">
        <x:v>29</x:v>
      </x:c>
      <x:c r="T14" s="118" t="s">
        <x:v>262</x:v>
      </x:c>
    </x:row>
    <x:row r="15" spans="1:20" s="118" customFormat="1" ht="17.45" customHeight="1" x14ac:dyDescent="0.35">
      <x:c r="A15" s="117"/>
      <x:c r="B15" s="258"/>
      <x:c r="C15" s="258"/>
      <x:c r="D15" s="259" t="s">
        <x:v>10</x:v>
      </x:c>
      <x:c r="E15" s="260">
        <x:v>202.000</x:v>
      </x:c>
      <x:c r="F15" s="261">
        <x:v>0</x:v>
      </x:c>
      <x:c r="G15" s="262">
        <x:v>0</x:v>
      </x:c>
      <x:c r="H15" s="263">
        <x:v>202</x:v>
      </x:c>
      <x:c r="I15" s="264">
        <x:v>206662.16</x:v>
      </x:c>
      <x:c r="J15" s="265">
        <x:v>0</x:v>
      </x:c>
      <x:c r="K15" s="265">
        <x:v>0</x:v>
      </x:c>
      <x:c r="M15" s="60" t="s">
        <x:v>6</x:v>
      </x:c>
      <x:c r="N15" s="60" t="s">
        <x:v>2</x:v>
      </x:c>
      <x:c r="O15" s="60" t="s">
        <x:v>96</x:v>
      </x:c>
      <x:c r="P15" s="60" t="s">
        <x:v>30</x:v>
      </x:c>
    </x:row>
    <x:row r="16" spans="1:20" s="118" customFormat="1" ht="17.45" customHeight="1" x14ac:dyDescent="0.35">
      <x:c r="A16" s="117"/>
      <x:c r="B16" s="117" t="s">
        <x:v>251</x:v>
      </x:c>
      <x:c r="C16" s="117" t="str">
        <x:f>$T$18</x:f>
        <x:v>UG (Level 4 and 5)</x:v>
      </x:c>
      <x:c r="D16" s="123" t="s">
        <x:v>11</x:v>
      </x:c>
      <x:c r="E16" s="240">
        <x:v>5.730</x:v>
      </x:c>
      <x:c r="F16" s="266">
        <x:v>0</x:v>
      </x:c>
      <x:c r="G16" s="241">
        <x:v>0</x:v>
      </x:c>
      <x:c r="H16" s="242">
        <x:v>5.73</x:v>
      </x:c>
      <x:c r="I16" s="243">
        <x:v>0</x:v>
      </x:c>
      <x:c r="J16" s="267">
        <x:v>0</x:v>
      </x:c>
      <x:c r="K16" s="267">
        <x:v>0</x:v>
      </x:c>
      <x:c r="M16" s="60" t="s">
        <x:v>6</x:v>
      </x:c>
      <x:c r="N16" s="60" t="s">
        <x:v>1</x:v>
      </x:c>
      <x:c r="O16" s="60" t="s">
        <x:v>462</x:v>
      </x:c>
      <x:c r="P16" s="60" t="s">
        <x:v>29</x:v>
      </x:c>
    </x:row>
    <x:row r="17" spans="1:20" s="118" customFormat="1" ht="17.45" customHeight="1" x14ac:dyDescent="0.35">
      <x:c r="A17" s="117"/>
      <x:c r="B17" s="117"/>
      <x:c r="C17" s="124"/>
      <x:c r="D17" s="245" t="s">
        <x:v>10</x:v>
      </x:c>
      <x:c r="E17" s="246">
        <x:v>0</x:v>
      </x:c>
      <x:c r="F17" s="247">
        <x:v>0</x:v>
      </x:c>
      <x:c r="G17" s="248">
        <x:v>0</x:v>
      </x:c>
      <x:c r="H17" s="249">
        <x:v>0</x:v>
      </x:c>
      <x:c r="I17" s="250">
        <x:v>0</x:v>
      </x:c>
      <x:c r="J17" s="251">
        <x:v>0</x:v>
      </x:c>
      <x:c r="K17" s="251">
        <x:v>0</x:v>
      </x:c>
      <x:c r="M17" s="60" t="s">
        <x:v>6</x:v>
      </x:c>
      <x:c r="N17" s="60" t="s">
        <x:v>1</x:v>
      </x:c>
      <x:c r="O17" s="60" t="s">
        <x:v>462</x:v>
      </x:c>
      <x:c r="P17" s="60" t="s">
        <x:v>30</x:v>
      </x:c>
      <x:c r="T17" s="119" t="s">
        <x:v>5</x:v>
      </x:c>
    </x:row>
    <x:row r="18" spans="1:20" s="118" customFormat="1" ht="17.45" customHeight="1" x14ac:dyDescent="0.35">
      <x:c r="A18" s="126"/>
      <x:c r="B18" s="126"/>
      <x:c r="C18" s="199" t="str">
        <x:f>$T$19</x:f>
        <x:v>UG (Other)</x:v>
      </x:c>
      <x:c r="D18" s="395" t="s">
        <x:v>11</x:v>
      </x:c>
      <x:c r="E18" s="390">
        <x:v>37.910</x:v>
      </x:c>
      <x:c r="F18" s="391">
        <x:v>0</x:v>
      </x:c>
      <x:c r="G18" s="392">
        <x:v>0.87</x:v>
      </x:c>
      <x:c r="H18" s="393">
        <x:v>38.78</x:v>
      </x:c>
      <x:c r="I18" s="387">
        <x:v>0</x:v>
      </x:c>
      <x:c r="J18" s="389">
        <x:v>0</x:v>
      </x:c>
      <x:c r="K18" s="389">
        <x:v>0</x:v>
      </x:c>
      <x:c r="M18" s="60" t="s">
        <x:v>6</x:v>
      </x:c>
      <x:c r="N18" s="60" t="s">
        <x:v>1</x:v>
      </x:c>
      <x:c r="O18" s="60" t="s">
        <x:v>437</x:v>
      </x:c>
      <x:c r="P18" s="60" t="s">
        <x:v>29</x:v>
      </x:c>
      <x:c r="T18" s="118" t="s">
        <x:v>435</x:v>
      </x:c>
    </x:row>
    <x:row r="19" spans="1:20" s="118" customFormat="1" ht="17.45" customHeight="1" x14ac:dyDescent="0.35">
      <x:c r="A19" s="126"/>
      <x:c r="B19" s="126"/>
      <x:c r="C19" s="323"/>
      <x:c r="D19" s="396" t="s">
        <x:v>10</x:v>
      </x:c>
      <x:c r="E19" s="397">
        <x:v>9.560</x:v>
      </x:c>
      <x:c r="F19" s="398">
        <x:v>0</x:v>
      </x:c>
      <x:c r="G19" s="399">
        <x:v>0</x:v>
      </x:c>
      <x:c r="H19" s="400">
        <x:v>9.56</x:v>
      </x:c>
      <x:c r="I19" s="387">
        <x:v>0</x:v>
      </x:c>
      <x:c r="J19" s="286">
        <x:v>0</x:v>
      </x:c>
      <x:c r="K19" s="286">
        <x:v>0</x:v>
      </x:c>
      <x:c r="M19" s="60" t="s">
        <x:v>6</x:v>
      </x:c>
      <x:c r="N19" s="60" t="s">
        <x:v>1</x:v>
      </x:c>
      <x:c r="O19" s="60" t="s">
        <x:v>437</x:v>
      </x:c>
      <x:c r="P19" s="60" t="s">
        <x:v>30</x:v>
      </x:c>
      <x:c r="T19" s="118" t="s">
        <x:v>436</x:v>
      </x:c>
    </x:row>
    <x:row r="20" spans="1:20" s="118" customFormat="1" ht="17.45" customHeight="1" x14ac:dyDescent="0.35">
      <x:c r="A20" s="126"/>
      <x:c r="B20" s="117"/>
      <x:c r="C20" s="117" t="str">
        <x:f>$T$12</x:f>
        <x:v>PGT (UG fee)</x:v>
      </x:c>
      <x:c r="D20" s="123" t="s">
        <x:v>11</x:v>
      </x:c>
      <x:c r="E20" s="240">
        <x:v>0.770</x:v>
      </x:c>
      <x:c r="F20" s="266">
        <x:v>0</x:v>
      </x:c>
      <x:c r="G20" s="241">
        <x:v>0</x:v>
      </x:c>
      <x:c r="H20" s="242">
        <x:v>0.77</x:v>
      </x:c>
      <x:c r="I20" s="276">
        <x:v>0</x:v>
      </x:c>
      <x:c r="J20" s="267">
        <x:v>0</x:v>
      </x:c>
      <x:c r="K20" s="267">
        <x:v>0</x:v>
      </x:c>
      <x:c r="M20" s="60" t="s">
        <x:v>6</x:v>
      </x:c>
      <x:c r="N20" s="60" t="s">
        <x:v>1</x:v>
      </x:c>
      <x:c r="O20" s="60" t="s">
        <x:v>38</x:v>
      </x:c>
      <x:c r="P20" s="60" t="s">
        <x:v>29</x:v>
      </x:c>
    </x:row>
    <x:row r="21" spans="1:20" s="118" customFormat="1" ht="17.45" customHeight="1" x14ac:dyDescent="0.35">
      <x:c r="A21" s="126"/>
      <x:c r="B21" s="117"/>
      <x:c r="C21" s="124"/>
      <x:c r="D21" s="245" t="s">
        <x:v>10</x:v>
      </x:c>
      <x:c r="E21" s="246">
        <x:v>2.370</x:v>
      </x:c>
      <x:c r="F21" s="247">
        <x:v>0</x:v>
      </x:c>
      <x:c r="G21" s="248">
        <x:v>0</x:v>
      </x:c>
      <x:c r="H21" s="249">
        <x:v>2.37</x:v>
      </x:c>
      <x:c r="I21" s="250">
        <x:v>0</x:v>
      </x:c>
      <x:c r="J21" s="250">
        <x:v>0</x:v>
      </x:c>
      <x:c r="K21" s="251">
        <x:v>0</x:v>
      </x:c>
      <x:c r="M21" s="60" t="s">
        <x:v>6</x:v>
      </x:c>
      <x:c r="N21" s="60" t="s">
        <x:v>1</x:v>
      </x:c>
      <x:c r="O21" s="60" t="s">
        <x:v>38</x:v>
      </x:c>
      <x:c r="P21" s="60" t="s">
        <x:v>30</x:v>
      </x:c>
    </x:row>
    <x:row r="22" spans="1:20" s="118" customFormat="1" ht="17.45" customHeight="1" x14ac:dyDescent="0.35">
      <x:c r="A22" s="117"/>
      <x:c r="B22" s="117"/>
      <x:c r="C22" s="117" t="str">
        <x:f>$T$13</x:f>
        <x:v>PGT (Masters' loan)</x:v>
      </x:c>
      <x:c r="D22" s="123" t="s">
        <x:v>11</x:v>
      </x:c>
      <x:c r="E22" s="240">
        <x:v>2.420</x:v>
      </x:c>
      <x:c r="F22" s="266">
        <x:v>0</x:v>
      </x:c>
      <x:c r="G22" s="241">
        <x:v>0</x:v>
      </x:c>
      <x:c r="H22" s="242">
        <x:v>2.42</x:v>
      </x:c>
      <x:c r="I22" s="244">
        <x:v>0</x:v>
      </x:c>
      <x:c r="J22" s="267">
        <x:v>0</x:v>
      </x:c>
      <x:c r="K22" s="267">
        <x:v>0</x:v>
      </x:c>
      <x:c r="M22" s="60" t="s">
        <x:v>6</x:v>
      </x:c>
      <x:c r="N22" s="60" t="s">
        <x:v>1</x:v>
      </x:c>
      <x:c r="O22" s="60" t="s">
        <x:v>95</x:v>
      </x:c>
      <x:c r="P22" s="60" t="s">
        <x:v>29</x:v>
      </x:c>
    </x:row>
    <x:row r="23" spans="1:20" s="118" customFormat="1" ht="17.45" customHeight="1" x14ac:dyDescent="0.35">
      <x:c r="A23" s="117"/>
      <x:c r="B23" s="117"/>
      <x:c r="C23" s="124"/>
      <x:c r="D23" s="245" t="s">
        <x:v>10</x:v>
      </x:c>
      <x:c r="E23" s="246">
        <x:v>282.310</x:v>
      </x:c>
      <x:c r="F23" s="247">
        <x:v>0</x:v>
      </x:c>
      <x:c r="G23" s="248">
        <x:v>0</x:v>
      </x:c>
      <x:c r="H23" s="249">
        <x:v>282.31</x:v>
      </x:c>
      <x:c r="I23" s="251">
        <x:v>0</x:v>
      </x:c>
      <x:c r="J23" s="251">
        <x:v>0</x:v>
      </x:c>
      <x:c r="K23" s="251">
        <x:v>0</x:v>
      </x:c>
      <x:c r="M23" s="60" t="s">
        <x:v>6</x:v>
      </x:c>
      <x:c r="N23" s="60" t="s">
        <x:v>1</x:v>
      </x:c>
      <x:c r="O23" s="60" t="s">
        <x:v>95</x:v>
      </x:c>
      <x:c r="P23" s="60" t="s">
        <x:v>30</x:v>
      </x:c>
    </x:row>
    <x:row r="24" spans="1:20" s="118" customFormat="1" ht="17.45" customHeight="1" x14ac:dyDescent="0.35">
      <x:c r="A24" s="117"/>
      <x:c r="B24" s="117"/>
      <x:c r="C24" s="199" t="str">
        <x:f>$T$14</x:f>
        <x:v>PGT (Other)</x:v>
      </x:c>
      <x:c r="D24" s="252" t="s">
        <x:v>11</x:v>
      </x:c>
      <x:c r="E24" s="253">
        <x:v>85.860</x:v>
      </x:c>
      <x:c r="F24" s="254">
        <x:v>0</x:v>
      </x:c>
      <x:c r="G24" s="255">
        <x:v>0</x:v>
      </x:c>
      <x:c r="H24" s="256">
        <x:v>85.86</x:v>
      </x:c>
      <x:c r="I24" s="257">
        <x:v>87841.6488</x:v>
      </x:c>
      <x:c r="J24" s="244">
        <x:v>0</x:v>
      </x:c>
      <x:c r="K24" s="244">
        <x:v>0</x:v>
      </x:c>
      <x:c r="M24" s="60" t="s">
        <x:v>6</x:v>
      </x:c>
      <x:c r="N24" s="60" t="s">
        <x:v>1</x:v>
      </x:c>
      <x:c r="O24" s="60" t="s">
        <x:v>96</x:v>
      </x:c>
      <x:c r="P24" s="60" t="s">
        <x:v>29</x:v>
      </x:c>
    </x:row>
    <x:row r="25" spans="1:20" s="118" customFormat="1" ht="17.45" customHeight="1" x14ac:dyDescent="0.35">
      <x:c r="A25" s="229"/>
      <x:c r="B25" s="229"/>
      <x:c r="C25" s="229"/>
      <x:c r="D25" s="219" t="s">
        <x:v>10</x:v>
      </x:c>
      <x:c r="E25" s="268">
        <x:v>54.120</x:v>
      </x:c>
      <x:c r="F25" s="269">
        <x:v>0</x:v>
      </x:c>
      <x:c r="G25" s="270">
        <x:v>0</x:v>
      </x:c>
      <x:c r="H25" s="271">
        <x:v>54.12</x:v>
      </x:c>
      <x:c r="I25" s="272">
        <x:v>55369.0896</x:v>
      </x:c>
      <x:c r="J25" s="251">
        <x:v>0</x:v>
      </x:c>
      <x:c r="K25" s="273">
        <x:v>0</x:v>
      </x:c>
      <x:c r="M25" s="60" t="s">
        <x:v>6</x:v>
      </x:c>
      <x:c r="N25" s="60" t="s">
        <x:v>1</x:v>
      </x:c>
      <x:c r="O25" s="60" t="s">
        <x:v>96</x:v>
      </x:c>
      <x:c r="P25" s="60" t="s">
        <x:v>30</x:v>
      </x:c>
    </x:row>
    <x:row r="26" spans="1:20" s="118" customFormat="1" ht="17.45" customHeight="1" x14ac:dyDescent="0.35">
      <x:c r="A26" s="239" t="s">
        <x:v>7</x:v>
      </x:c>
      <x:c r="B26" s="239" t="s">
        <x:v>247</x:v>
      </x:c>
      <x:c r="C26" s="117" t="str">
        <x:f>$T$18</x:f>
        <x:v>UG (Level 4 and 5)</x:v>
      </x:c>
      <x:c r="D26" s="123" t="s">
        <x:v>11</x:v>
      </x:c>
      <x:c r="E26" s="240">
        <x:v>4917.790</x:v>
      </x:c>
      <x:c r="F26" s="266">
        <x:v>0</x:v>
      </x:c>
      <x:c r="G26" s="241">
        <x:v>0</x:v>
      </x:c>
      <x:c r="H26" s="242">
        <x:v>4917.79</x:v>
      </x:c>
      <x:c r="I26" s="274">
        <x:v>0</x:v>
      </x:c>
      <x:c r="J26" s="275">
        <x:v>0</x:v>
      </x:c>
      <x:c r="K26" s="275">
        <x:v>0</x:v>
      </x:c>
      <x:c r="M26" s="60" t="s">
        <x:v>7</x:v>
      </x:c>
      <x:c r="N26" s="60" t="s">
        <x:v>2</x:v>
      </x:c>
      <x:c r="O26" s="60" t="s">
        <x:v>462</x:v>
      </x:c>
      <x:c r="P26" s="60" t="s">
        <x:v>29</x:v>
      </x:c>
    </x:row>
    <x:row r="27" spans="1:20" s="118" customFormat="1" ht="17.45" customHeight="1" x14ac:dyDescent="0.35">
      <x:c r="A27" s="117"/>
      <x:c r="B27" s="117"/>
      <x:c r="C27" s="124"/>
      <x:c r="D27" s="245" t="s">
        <x:v>10</x:v>
      </x:c>
      <x:c r="E27" s="246">
        <x:v>0</x:v>
      </x:c>
      <x:c r="F27" s="247">
        <x:v>0</x:v>
      </x:c>
      <x:c r="G27" s="248">
        <x:v>0</x:v>
      </x:c>
      <x:c r="H27" s="249">
        <x:v>0</x:v>
      </x:c>
      <x:c r="I27" s="250">
        <x:v>0</x:v>
      </x:c>
      <x:c r="J27" s="251">
        <x:v>0</x:v>
      </x:c>
      <x:c r="K27" s="272">
        <x:v>0</x:v>
      </x:c>
      <x:c r="M27" s="60" t="s">
        <x:v>7</x:v>
      </x:c>
      <x:c r="N27" s="60" t="s">
        <x:v>2</x:v>
      </x:c>
      <x:c r="O27" s="60" t="s">
        <x:v>462</x:v>
      </x:c>
      <x:c r="P27" s="60" t="s">
        <x:v>30</x:v>
      </x:c>
    </x:row>
    <x:row r="28" spans="1:20" s="118" customFormat="1" ht="17.45" customHeight="1" x14ac:dyDescent="0.35">
      <x:c r="A28" s="126"/>
      <x:c r="B28" s="126"/>
      <x:c r="C28" s="199" t="str">
        <x:f>$T$19</x:f>
        <x:v>UG (Other)</x:v>
      </x:c>
      <x:c r="D28" s="395" t="s">
        <x:v>11</x:v>
      </x:c>
      <x:c r="E28" s="390">
        <x:v>223063.600</x:v>
      </x:c>
      <x:c r="F28" s="392">
        <x:v>-16.8059779965125</x:v>
      </x:c>
      <x:c r="G28" s="392">
        <x:v>-699</x:v>
      </x:c>
      <x:c r="H28" s="393">
        <x:v>222347.794022003</x:v>
      </x:c>
      <x:c r="I28" s="403">
        <x:v>0</x:v>
      </x:c>
      <x:c r="J28" s="404">
        <x:v>0</x:v>
      </x:c>
      <x:c r="K28" s="404">
        <x:v>0</x:v>
      </x:c>
      <x:c r="M28" s="60" t="s">
        <x:v>7</x:v>
      </x:c>
      <x:c r="N28" s="60" t="s">
        <x:v>2</x:v>
      </x:c>
      <x:c r="O28" s="60" t="s">
        <x:v>437</x:v>
      </x:c>
      <x:c r="P28" s="60" t="s">
        <x:v>29</x:v>
      </x:c>
    </x:row>
    <x:row r="29" spans="1:20" s="118" customFormat="1" ht="17.45" customHeight="1" x14ac:dyDescent="0.35">
      <x:c r="A29" s="126"/>
      <x:c r="B29" s="126"/>
      <x:c r="C29" s="323"/>
      <x:c r="D29" s="396" t="s">
        <x:v>10</x:v>
      </x:c>
      <x:c r="E29" s="397">
        <x:v>460.540</x:v>
      </x:c>
      <x:c r="F29" s="398">
        <x:v>0</x:v>
      </x:c>
      <x:c r="G29" s="399">
        <x:v>0</x:v>
      </x:c>
      <x:c r="H29" s="400">
        <x:v>460.54</x:v>
      </x:c>
      <x:c r="I29" s="405">
        <x:v>0</x:v>
      </x:c>
      <x:c r="J29" s="407">
        <x:v>0</x:v>
      </x:c>
      <x:c r="K29" s="406">
        <x:v>529515.0758</x:v>
      </x:c>
      <x:c r="M29" s="60" t="s">
        <x:v>7</x:v>
      </x:c>
      <x:c r="N29" s="60" t="s">
        <x:v>2</x:v>
      </x:c>
      <x:c r="O29" s="60" t="s">
        <x:v>437</x:v>
      </x:c>
      <x:c r="P29" s="60" t="s">
        <x:v>30</x:v>
      </x:c>
    </x:row>
    <x:row r="30" spans="1:20" s="118" customFormat="1" ht="17.45" customHeight="1" x14ac:dyDescent="0.35">
      <x:c r="A30" s="117"/>
      <x:c r="B30" s="117"/>
      <x:c r="C30" s="117" t="str">
        <x:f>$T$12</x:f>
        <x:v>PGT (UG fee)</x:v>
      </x:c>
      <x:c r="D30" s="123" t="s">
        <x:v>11</x:v>
      </x:c>
      <x:c r="E30" s="240">
        <x:v>4188.130</x:v>
      </x:c>
      <x:c r="F30" s="266">
        <x:v>0</x:v>
      </x:c>
      <x:c r="G30" s="241">
        <x:v>0</x:v>
      </x:c>
      <x:c r="H30" s="242">
        <x:v>4188.13</x:v>
      </x:c>
      <x:c r="I30" s="243">
        <x:v>0</x:v>
      </x:c>
      <x:c r="J30" s="267">
        <x:v>0</x:v>
      </x:c>
      <x:c r="K30" s="267">
        <x:v>0</x:v>
      </x:c>
      <x:c r="M30" s="60" t="s">
        <x:v>7</x:v>
      </x:c>
      <x:c r="N30" s="60" t="s">
        <x:v>2</x:v>
      </x:c>
      <x:c r="O30" s="60" t="s">
        <x:v>38</x:v>
      </x:c>
      <x:c r="P30" s="60" t="s">
        <x:v>29</x:v>
      </x:c>
    </x:row>
    <x:row r="31" spans="1:20" s="118" customFormat="1" ht="17.45" customHeight="1" x14ac:dyDescent="0.35">
      <x:c r="A31" s="117"/>
      <x:c r="B31" s="117"/>
      <x:c r="C31" s="124"/>
      <x:c r="D31" s="245" t="s">
        <x:v>10</x:v>
      </x:c>
      <x:c r="E31" s="246">
        <x:v>84.000</x:v>
      </x:c>
      <x:c r="F31" s="247">
        <x:v>0</x:v>
      </x:c>
      <x:c r="G31" s="248">
        <x:v>0</x:v>
      </x:c>
      <x:c r="H31" s="249">
        <x:v>84</x:v>
      </x:c>
      <x:c r="I31" s="250">
        <x:v>0</x:v>
      </x:c>
      <x:c r="J31" s="272">
        <x:v>75243</x:v>
      </x:c>
      <x:c r="K31" s="251">
        <x:v>0</x:v>
      </x:c>
      <x:c r="M31" s="60" t="s">
        <x:v>7</x:v>
      </x:c>
      <x:c r="N31" s="60" t="s">
        <x:v>2</x:v>
      </x:c>
      <x:c r="O31" s="60" t="s">
        <x:v>38</x:v>
      </x:c>
      <x:c r="P31" s="60" t="s">
        <x:v>30</x:v>
      </x:c>
    </x:row>
    <x:row r="32" spans="1:20" s="118" customFormat="1" ht="17.45" customHeight="1" x14ac:dyDescent="0.35">
      <x:c r="A32" s="117"/>
      <x:c r="B32" s="117"/>
      <x:c r="C32" s="199" t="str">
        <x:f>$T$13</x:f>
        <x:v>PGT (Masters' loan)</x:v>
      </x:c>
      <x:c r="D32" s="252" t="s">
        <x:v>11</x:v>
      </x:c>
      <x:c r="E32" s="253">
        <x:v>1190.060</x:v>
      </x:c>
      <x:c r="F32" s="254">
        <x:v>0</x:v>
      </x:c>
      <x:c r="G32" s="255">
        <x:v>0</x:v>
      </x:c>
      <x:c r="H32" s="256">
        <x:v>1190.06</x:v>
      </x:c>
      <x:c r="I32" s="244">
        <x:v>0</x:v>
      </x:c>
      <x:c r="J32" s="243">
        <x:v>0</x:v>
      </x:c>
      <x:c r="K32" s="244">
        <x:v>0</x:v>
      </x:c>
      <x:c r="M32" s="60" t="s">
        <x:v>7</x:v>
      </x:c>
      <x:c r="N32" s="60" t="s">
        <x:v>2</x:v>
      </x:c>
      <x:c r="O32" s="60" t="s">
        <x:v>95</x:v>
      </x:c>
      <x:c r="P32" s="60" t="s">
        <x:v>29</x:v>
      </x:c>
    </x:row>
    <x:row r="33" spans="1:16" s="118" customFormat="1" ht="17.45" customHeight="1" x14ac:dyDescent="0.35">
      <x:c r="A33" s="117"/>
      <x:c r="B33" s="117"/>
      <x:c r="C33" s="124"/>
      <x:c r="D33" s="245" t="s">
        <x:v>10</x:v>
      </x:c>
      <x:c r="E33" s="246">
        <x:v>6658.670</x:v>
      </x:c>
      <x:c r="F33" s="247">
        <x:v>0</x:v>
      </x:c>
      <x:c r="G33" s="248">
        <x:v>0</x:v>
      </x:c>
      <x:c r="H33" s="249">
        <x:v>6658.67</x:v>
      </x:c>
      <x:c r="I33" s="251">
        <x:v>0</x:v>
      </x:c>
      <x:c r="J33" s="272">
        <x:v>5964503.6525</x:v>
      </x:c>
      <x:c r="K33" s="251">
        <x:v>0</x:v>
      </x:c>
      <x:c r="M33" s="60" t="s">
        <x:v>7</x:v>
      </x:c>
      <x:c r="N33" s="60" t="s">
        <x:v>2</x:v>
      </x:c>
      <x:c r="O33" s="60" t="s">
        <x:v>95</x:v>
      </x:c>
      <x:c r="P33" s="60" t="s">
        <x:v>30</x:v>
      </x:c>
    </x:row>
    <x:row r="34" spans="1:16" s="118" customFormat="1" ht="17.45" customHeight="1" x14ac:dyDescent="0.35">
      <x:c r="A34" s="117"/>
      <x:c r="B34" s="117"/>
      <x:c r="C34" s="199" t="str">
        <x:f>$T$14</x:f>
        <x:v>PGT (Other)</x:v>
      </x:c>
      <x:c r="D34" s="252" t="s">
        <x:v>11</x:v>
      </x:c>
      <x:c r="E34" s="253">
        <x:v>301.510</x:v>
      </x:c>
      <x:c r="F34" s="254">
        <x:v>0</x:v>
      </x:c>
      <x:c r="G34" s="255">
        <x:v>0</x:v>
      </x:c>
      <x:c r="H34" s="256">
        <x:v>301.51</x:v>
      </x:c>
      <x:c r="I34" s="257">
        <x:v>308468.8508</x:v>
      </x:c>
      <x:c r="J34" s="244">
        <x:v>0</x:v>
      </x:c>
      <x:c r="K34" s="244">
        <x:v>0</x:v>
      </x:c>
      <x:c r="M34" s="60" t="s">
        <x:v>7</x:v>
      </x:c>
      <x:c r="N34" s="60" t="s">
        <x:v>2</x:v>
      </x:c>
      <x:c r="O34" s="60" t="s">
        <x:v>96</x:v>
      </x:c>
      <x:c r="P34" s="60" t="s">
        <x:v>29</x:v>
      </x:c>
    </x:row>
    <x:row r="35" spans="1:16" s="118" customFormat="1" ht="17.45" customHeight="1" x14ac:dyDescent="0.35">
      <x:c r="A35" s="117"/>
      <x:c r="B35" s="258"/>
      <x:c r="C35" s="258"/>
      <x:c r="D35" s="259" t="s">
        <x:v>10</x:v>
      </x:c>
      <x:c r="E35" s="260">
        <x:v>26.500</x:v>
      </x:c>
      <x:c r="F35" s="261">
        <x:v>0</x:v>
      </x:c>
      <x:c r="G35" s="262">
        <x:v>0</x:v>
      </x:c>
      <x:c r="H35" s="263">
        <x:v>26.5</x:v>
      </x:c>
      <x:c r="I35" s="264">
        <x:v>27111.62</x:v>
      </x:c>
      <x:c r="J35" s="264">
        <x:v>23737.375</x:v>
      </x:c>
      <x:c r="K35" s="265">
        <x:v>0</x:v>
      </x:c>
      <x:c r="M35" s="60" t="s">
        <x:v>7</x:v>
      </x:c>
      <x:c r="N35" s="60" t="s">
        <x:v>2</x:v>
      </x:c>
      <x:c r="O35" s="60" t="s">
        <x:v>96</x:v>
      </x:c>
      <x:c r="P35" s="60" t="s">
        <x:v>30</x:v>
      </x:c>
    </x:row>
    <x:row r="36" spans="1:16" s="118" customFormat="1" ht="17.45" customHeight="1" x14ac:dyDescent="0.35">
      <x:c r="A36" s="117"/>
      <x:c r="B36" s="117" t="s">
        <x:v>251</x:v>
      </x:c>
      <x:c r="C36" s="117" t="str">
        <x:f>$T$18</x:f>
        <x:v>UG (Level 4 and 5)</x:v>
      </x:c>
      <x:c r="D36" s="123" t="s">
        <x:v>11</x:v>
      </x:c>
      <x:c r="E36" s="240">
        <x:v>4586.750</x:v>
      </x:c>
      <x:c r="F36" s="266">
        <x:v>0</x:v>
      </x:c>
      <x:c r="G36" s="241">
        <x:v>0</x:v>
      </x:c>
      <x:c r="H36" s="242">
        <x:v>4586.75</x:v>
      </x:c>
      <x:c r="I36" s="243">
        <x:v>0</x:v>
      </x:c>
      <x:c r="J36" s="267">
        <x:v>0</x:v>
      </x:c>
      <x:c r="K36" s="267">
        <x:v>0</x:v>
      </x:c>
      <x:c r="M36" s="60" t="s">
        <x:v>7</x:v>
      </x:c>
      <x:c r="N36" s="60" t="s">
        <x:v>1</x:v>
      </x:c>
      <x:c r="O36" s="60" t="s">
        <x:v>462</x:v>
      </x:c>
      <x:c r="P36" s="60" t="s">
        <x:v>29</x:v>
      </x:c>
    </x:row>
    <x:row r="37" spans="1:16" s="118" customFormat="1" ht="17.45" customHeight="1" x14ac:dyDescent="0.35">
      <x:c r="A37" s="117"/>
      <x:c r="B37" s="117"/>
      <x:c r="C37" s="124"/>
      <x:c r="D37" s="245" t="s">
        <x:v>10</x:v>
      </x:c>
      <x:c r="E37" s="246">
        <x:v>0</x:v>
      </x:c>
      <x:c r="F37" s="247">
        <x:v>0</x:v>
      </x:c>
      <x:c r="G37" s="248">
        <x:v>0</x:v>
      </x:c>
      <x:c r="H37" s="249">
        <x:v>0</x:v>
      </x:c>
      <x:c r="I37" s="250">
        <x:v>0</x:v>
      </x:c>
      <x:c r="J37" s="251">
        <x:v>0</x:v>
      </x:c>
      <x:c r="K37" s="251">
        <x:v>0</x:v>
      </x:c>
      <x:c r="M37" s="60" t="s">
        <x:v>7</x:v>
      </x:c>
      <x:c r="N37" s="60" t="s">
        <x:v>1</x:v>
      </x:c>
      <x:c r="O37" s="60" t="s">
        <x:v>462</x:v>
      </x:c>
      <x:c r="P37" s="60" t="s">
        <x:v>30</x:v>
      </x:c>
    </x:row>
    <x:row r="38" spans="1:16" s="118" customFormat="1" ht="17.45" customHeight="1" x14ac:dyDescent="0.35">
      <x:c r="A38" s="126"/>
      <x:c r="B38" s="126"/>
      <x:c r="C38" s="199" t="str">
        <x:f>$T$19</x:f>
        <x:v>UG (Other)</x:v>
      </x:c>
      <x:c r="D38" s="395" t="s">
        <x:v>11</x:v>
      </x:c>
      <x:c r="E38" s="390">
        <x:v>13058.960</x:v>
      </x:c>
      <x:c r="F38" s="391">
        <x:v>0</x:v>
      </x:c>
      <x:c r="G38" s="392">
        <x:v>0</x:v>
      </x:c>
      <x:c r="H38" s="393">
        <x:v>13058.96</x:v>
      </x:c>
      <x:c r="I38" s="403">
        <x:v>0</x:v>
      </x:c>
      <x:c r="J38" s="404">
        <x:v>0</x:v>
      </x:c>
      <x:c r="K38" s="404">
        <x:v>0</x:v>
      </x:c>
      <x:c r="M38" s="60" t="s">
        <x:v>7</x:v>
      </x:c>
      <x:c r="N38" s="60" t="s">
        <x:v>1</x:v>
      </x:c>
      <x:c r="O38" s="60" t="s">
        <x:v>437</x:v>
      </x:c>
      <x:c r="P38" s="60" t="s">
        <x:v>29</x:v>
      </x:c>
    </x:row>
    <x:row r="39" spans="1:16" s="118" customFormat="1" ht="17.45" customHeight="1" x14ac:dyDescent="0.35">
      <x:c r="A39" s="126"/>
      <x:c r="B39" s="126"/>
      <x:c r="C39" s="323"/>
      <x:c r="D39" s="396" t="s">
        <x:v>10</x:v>
      </x:c>
      <x:c r="E39" s="282">
        <x:v>18.450</x:v>
      </x:c>
      <x:c r="F39" s="283">
        <x:v>0</x:v>
      </x:c>
      <x:c r="G39" s="284">
        <x:v>0</x:v>
      </x:c>
      <x:c r="H39" s="285">
        <x:v>18.45</x:v>
      </x:c>
      <x:c r="I39" s="387">
        <x:v>0</x:v>
      </x:c>
      <x:c r="J39" s="286">
        <x:v>0</x:v>
      </x:c>
      <x:c r="K39" s="286">
        <x:v>0</x:v>
      </x:c>
      <x:c r="M39" s="60" t="s">
        <x:v>7</x:v>
      </x:c>
      <x:c r="N39" s="60" t="s">
        <x:v>1</x:v>
      </x:c>
      <x:c r="O39" s="60" t="s">
        <x:v>437</x:v>
      </x:c>
      <x:c r="P39" s="60" t="s">
        <x:v>30</x:v>
      </x:c>
    </x:row>
    <x:row r="40" spans="1:16" s="118" customFormat="1" ht="17.45" customHeight="1" x14ac:dyDescent="0.35">
      <x:c r="A40" s="117"/>
      <x:c r="B40" s="117"/>
      <x:c r="C40" s="117" t="str">
        <x:f>$T$12</x:f>
        <x:v>PGT (UG fee)</x:v>
      </x:c>
      <x:c r="D40" s="123" t="s">
        <x:v>11</x:v>
      </x:c>
      <x:c r="E40" s="240">
        <x:v>39.850</x:v>
      </x:c>
      <x:c r="F40" s="266">
        <x:v>0</x:v>
      </x:c>
      <x:c r="G40" s="241">
        <x:v>0</x:v>
      </x:c>
      <x:c r="H40" s="242">
        <x:v>39.85</x:v>
      </x:c>
      <x:c r="I40" s="276">
        <x:v>0</x:v>
      </x:c>
      <x:c r="J40" s="267">
        <x:v>0</x:v>
      </x:c>
      <x:c r="K40" s="267">
        <x:v>0</x:v>
      </x:c>
      <x:c r="M40" s="60" t="s">
        <x:v>7</x:v>
      </x:c>
      <x:c r="N40" s="60" t="s">
        <x:v>1</x:v>
      </x:c>
      <x:c r="O40" s="60" t="s">
        <x:v>38</x:v>
      </x:c>
      <x:c r="P40" s="60" t="s">
        <x:v>29</x:v>
      </x:c>
    </x:row>
    <x:row r="41" spans="1:16" s="118" customFormat="1" ht="17.45" customHeight="1" x14ac:dyDescent="0.35">
      <x:c r="A41" s="117"/>
      <x:c r="B41" s="117"/>
      <x:c r="C41" s="124"/>
      <x:c r="D41" s="245" t="s">
        <x:v>10</x:v>
      </x:c>
      <x:c r="E41" s="246">
        <x:v>0</x:v>
      </x:c>
      <x:c r="F41" s="247">
        <x:v>0</x:v>
      </x:c>
      <x:c r="G41" s="248">
        <x:v>0</x:v>
      </x:c>
      <x:c r="H41" s="249">
        <x:v>0</x:v>
      </x:c>
      <x:c r="I41" s="250">
        <x:v>0</x:v>
      </x:c>
      <x:c r="J41" s="272">
        <x:v>0</x:v>
      </x:c>
      <x:c r="K41" s="251">
        <x:v>0</x:v>
      </x:c>
      <x:c r="M41" s="60" t="s">
        <x:v>7</x:v>
      </x:c>
      <x:c r="N41" s="60" t="s">
        <x:v>1</x:v>
      </x:c>
      <x:c r="O41" s="60" t="s">
        <x:v>38</x:v>
      </x:c>
      <x:c r="P41" s="60" t="s">
        <x:v>30</x:v>
      </x:c>
    </x:row>
    <x:row r="42" spans="1:16" s="118" customFormat="1" ht="17.45" customHeight="1" x14ac:dyDescent="0.35">
      <x:c r="A42" s="117"/>
      <x:c r="B42" s="117"/>
      <x:c r="C42" s="199" t="str">
        <x:f>$T$13</x:f>
        <x:v>PGT (Masters' loan)</x:v>
      </x:c>
      <x:c r="D42" s="252" t="s">
        <x:v>11</x:v>
      </x:c>
      <x:c r="E42" s="253">
        <x:v>822.310</x:v>
      </x:c>
      <x:c r="F42" s="254">
        <x:v>0</x:v>
      </x:c>
      <x:c r="G42" s="255">
        <x:v>0</x:v>
      </x:c>
      <x:c r="H42" s="256">
        <x:v>822.31</x:v>
      </x:c>
      <x:c r="I42" s="244">
        <x:v>0</x:v>
      </x:c>
      <x:c r="J42" s="243">
        <x:v>0</x:v>
      </x:c>
      <x:c r="K42" s="244">
        <x:v>0</x:v>
      </x:c>
      <x:c r="M42" s="60" t="s">
        <x:v>7</x:v>
      </x:c>
      <x:c r="N42" s="60" t="s">
        <x:v>1</x:v>
      </x:c>
      <x:c r="O42" s="60" t="s">
        <x:v>95</x:v>
      </x:c>
      <x:c r="P42" s="60" t="s">
        <x:v>29</x:v>
      </x:c>
    </x:row>
    <x:row r="43" spans="1:16" s="118" customFormat="1" ht="17.45" customHeight="1" x14ac:dyDescent="0.35">
      <x:c r="A43" s="117"/>
      <x:c r="B43" s="117"/>
      <x:c r="C43" s="124"/>
      <x:c r="D43" s="245" t="s">
        <x:v>10</x:v>
      </x:c>
      <x:c r="E43" s="246">
        <x:v>1889.850</x:v>
      </x:c>
      <x:c r="F43" s="247">
        <x:v>0</x:v>
      </x:c>
      <x:c r="G43" s="248">
        <x:v>0</x:v>
      </x:c>
      <x:c r="H43" s="249">
        <x:v>1889.85</x:v>
      </x:c>
      <x:c r="I43" s="251">
        <x:v>0</x:v>
      </x:c>
      <x:c r="J43" s="272">
        <x:v>1692833.1375</x:v>
      </x:c>
      <x:c r="K43" s="251">
        <x:v>0</x:v>
      </x:c>
      <x:c r="M43" s="60" t="s">
        <x:v>7</x:v>
      </x:c>
      <x:c r="N43" s="60" t="s">
        <x:v>1</x:v>
      </x:c>
      <x:c r="O43" s="60" t="s">
        <x:v>95</x:v>
      </x:c>
      <x:c r="P43" s="60" t="s">
        <x:v>30</x:v>
      </x:c>
    </x:row>
    <x:row r="44" spans="1:16" s="118" customFormat="1" ht="17.45" customHeight="1" x14ac:dyDescent="0.35">
      <x:c r="A44" s="117"/>
      <x:c r="B44" s="117"/>
      <x:c r="C44" s="199" t="str">
        <x:f>$T$14</x:f>
        <x:v>PGT (Other)</x:v>
      </x:c>
      <x:c r="D44" s="252" t="s">
        <x:v>11</x:v>
      </x:c>
      <x:c r="E44" s="253">
        <x:v>1654.680</x:v>
      </x:c>
      <x:c r="F44" s="254">
        <x:v>0</x:v>
      </x:c>
      <x:c r="G44" s="255">
        <x:v>0</x:v>
      </x:c>
      <x:c r="H44" s="256">
        <x:v>1654.68</x:v>
      </x:c>
      <x:c r="I44" s="257">
        <x:v>1692870.0144</x:v>
      </x:c>
      <x:c r="J44" s="244">
        <x:v>0</x:v>
      </x:c>
      <x:c r="K44" s="244">
        <x:v>0</x:v>
      </x:c>
      <x:c r="M44" s="60" t="s">
        <x:v>7</x:v>
      </x:c>
      <x:c r="N44" s="60" t="s">
        <x:v>1</x:v>
      </x:c>
      <x:c r="O44" s="60" t="s">
        <x:v>96</x:v>
      </x:c>
      <x:c r="P44" s="60" t="s">
        <x:v>29</x:v>
      </x:c>
    </x:row>
    <x:row r="45" spans="1:16" s="118" customFormat="1" ht="17.45" customHeight="1" x14ac:dyDescent="0.35">
      <x:c r="A45" s="229"/>
      <x:c r="B45" s="229"/>
      <x:c r="C45" s="229"/>
      <x:c r="D45" s="219" t="s">
        <x:v>10</x:v>
      </x:c>
      <x:c r="E45" s="268">
        <x:v>722.590</x:v>
      </x:c>
      <x:c r="F45" s="269">
        <x:v>0</x:v>
      </x:c>
      <x:c r="G45" s="270">
        <x:v>0</x:v>
      </x:c>
      <x:c r="H45" s="271">
        <x:v>722.59</x:v>
      </x:c>
      <x:c r="I45" s="277">
        <x:v>739267.3772</x:v>
      </x:c>
      <x:c r="J45" s="277">
        <x:v>647259.9925</x:v>
      </x:c>
      <x:c r="K45" s="273">
        <x:v>0</x:v>
      </x:c>
      <x:c r="M45" s="60" t="s">
        <x:v>7</x:v>
      </x:c>
      <x:c r="N45" s="60" t="s">
        <x:v>1</x:v>
      </x:c>
      <x:c r="O45" s="60" t="s">
        <x:v>96</x:v>
      </x:c>
      <x:c r="P45" s="60" t="s">
        <x:v>30</x:v>
      </x:c>
    </x:row>
    <x:row r="46" spans="1:16" s="118" customFormat="1" ht="17.45" customHeight="1" x14ac:dyDescent="0.35">
      <x:c r="A46" s="239" t="s">
        <x:v>281</x:v>
      </x:c>
      <x:c r="B46" s="117" t="s">
        <x:v>247</x:v>
      </x:c>
      <x:c r="C46" s="117" t="str">
        <x:f>$T$18</x:f>
        <x:v>UG (Level 4 and 5)</x:v>
      </x:c>
      <x:c r="D46" s="123" t="s">
        <x:v>11</x:v>
      </x:c>
      <x:c r="E46" s="240">
        <x:v>2409.060</x:v>
      </x:c>
      <x:c r="F46" s="266">
        <x:v>0</x:v>
      </x:c>
      <x:c r="G46" s="241">
        <x:v>0</x:v>
      </x:c>
      <x:c r="H46" s="242">
        <x:v>2409.06</x:v>
      </x:c>
      <x:c r="I46" s="274">
        <x:v>0</x:v>
      </x:c>
      <x:c r="J46" s="275">
        <x:v>0</x:v>
      </x:c>
      <x:c r="K46" s="275">
        <x:v>0</x:v>
      </x:c>
      <x:c r="M46" s="60" t="s">
        <x:v>282</x:v>
      </x:c>
      <x:c r="N46" s="60" t="s">
        <x:v>2</x:v>
      </x:c>
      <x:c r="O46" s="60" t="s">
        <x:v>462</x:v>
      </x:c>
      <x:c r="P46" s="60" t="s">
        <x:v>29</x:v>
      </x:c>
    </x:row>
    <x:row r="47" spans="1:16" s="118" customFormat="1" ht="17.45" customHeight="1" x14ac:dyDescent="0.35">
      <x:c r="A47" s="117"/>
      <x:c r="B47" s="117"/>
      <x:c r="C47" s="124"/>
      <x:c r="D47" s="245" t="s">
        <x:v>10</x:v>
      </x:c>
      <x:c r="E47" s="246">
        <x:v>0</x:v>
      </x:c>
      <x:c r="F47" s="247">
        <x:v>0</x:v>
      </x:c>
      <x:c r="G47" s="248">
        <x:v>0</x:v>
      </x:c>
      <x:c r="H47" s="249">
        <x:v>0</x:v>
      </x:c>
      <x:c r="I47" s="250">
        <x:v>0</x:v>
      </x:c>
      <x:c r="J47" s="251">
        <x:v>0</x:v>
      </x:c>
      <x:c r="K47" s="272">
        <x:v>0</x:v>
      </x:c>
      <x:c r="M47" s="60" t="s">
        <x:v>282</x:v>
      </x:c>
      <x:c r="N47" s="60" t="s">
        <x:v>2</x:v>
      </x:c>
      <x:c r="O47" s="60" t="s">
        <x:v>462</x:v>
      </x:c>
      <x:c r="P47" s="60" t="s">
        <x:v>30</x:v>
      </x:c>
    </x:row>
    <x:row r="48" spans="1:16" s="118" customFormat="1" ht="17.45" customHeight="1" x14ac:dyDescent="0.35">
      <x:c r="A48" s="126"/>
      <x:c r="B48" s="126"/>
      <x:c r="C48" s="199" t="str">
        <x:f>$T$19</x:f>
        <x:v>UG (Other)</x:v>
      </x:c>
      <x:c r="D48" s="395" t="s">
        <x:v>11</x:v>
      </x:c>
      <x:c r="E48" s="390">
        <x:v>105103.650</x:v>
      </x:c>
      <x:c r="F48" s="391">
        <x:v>0</x:v>
      </x:c>
      <x:c r="G48" s="392">
        <x:v>0</x:v>
      </x:c>
      <x:c r="H48" s="393">
        <x:v>105103.65</x:v>
      </x:c>
      <x:c r="I48" s="403">
        <x:v>0</x:v>
      </x:c>
      <x:c r="J48" s="404">
        <x:v>0</x:v>
      </x:c>
      <x:c r="K48" s="404">
        <x:v>0</x:v>
      </x:c>
      <x:c r="M48" s="60" t="s">
        <x:v>282</x:v>
      </x:c>
      <x:c r="N48" s="60" t="s">
        <x:v>2</x:v>
      </x:c>
      <x:c r="O48" s="60" t="s">
        <x:v>437</x:v>
      </x:c>
      <x:c r="P48" s="60" t="s">
        <x:v>29</x:v>
      </x:c>
    </x:row>
    <x:row r="49" spans="1:16" s="118" customFormat="1" ht="17.45" customHeight="1" x14ac:dyDescent="0.35">
      <x:c r="A49" s="126"/>
      <x:c r="B49" s="126"/>
      <x:c r="C49" s="323"/>
      <x:c r="D49" s="396" t="s">
        <x:v>10</x:v>
      </x:c>
      <x:c r="E49" s="282">
        <x:v>245.960</x:v>
      </x:c>
      <x:c r="F49" s="283">
        <x:v>0</x:v>
      </x:c>
      <x:c r="G49" s="284">
        <x:v>0</x:v>
      </x:c>
      <x:c r="H49" s="285">
        <x:v>245.96</x:v>
      </x:c>
      <x:c r="I49" s="401">
        <x:v>0</x:v>
      </x:c>
      <x:c r="J49" s="286">
        <x:v>0</x:v>
      </x:c>
      <x:c r="K49" s="408">
        <x:v>216257.8704</x:v>
      </x:c>
      <x:c r="M49" s="60" t="s">
        <x:v>282</x:v>
      </x:c>
      <x:c r="N49" s="60" t="s">
        <x:v>2</x:v>
      </x:c>
      <x:c r="O49" s="60" t="s">
        <x:v>437</x:v>
      </x:c>
      <x:c r="P49" s="60" t="s">
        <x:v>30</x:v>
      </x:c>
    </x:row>
    <x:row r="50" spans="1:16" s="118" customFormat="1" ht="17.45" customHeight="1" x14ac:dyDescent="0.35">
      <x:c r="A50" s="117"/>
      <x:c r="B50" s="117"/>
      <x:c r="C50" s="117" t="str">
        <x:f>$T$12</x:f>
        <x:v>PGT (UG fee)</x:v>
      </x:c>
      <x:c r="D50" s="123" t="s">
        <x:v>11</x:v>
      </x:c>
      <x:c r="E50" s="240">
        <x:v>3117.050</x:v>
      </x:c>
      <x:c r="F50" s="266">
        <x:v>0</x:v>
      </x:c>
      <x:c r="G50" s="241">
        <x:v>0</x:v>
      </x:c>
      <x:c r="H50" s="242">
        <x:v>3117.05</x:v>
      </x:c>
      <x:c r="I50" s="243">
        <x:v>0</x:v>
      </x:c>
      <x:c r="J50" s="267">
        <x:v>0</x:v>
      </x:c>
      <x:c r="K50" s="267">
        <x:v>0</x:v>
      </x:c>
      <x:c r="M50" s="60" t="s">
        <x:v>282</x:v>
      </x:c>
      <x:c r="N50" s="60" t="s">
        <x:v>2</x:v>
      </x:c>
      <x:c r="O50" s="60" t="s">
        <x:v>38</x:v>
      </x:c>
      <x:c r="P50" s="60" t="s">
        <x:v>29</x:v>
      </x:c>
    </x:row>
    <x:row r="51" spans="1:16" s="118" customFormat="1" ht="17.45" customHeight="1" x14ac:dyDescent="0.35">
      <x:c r="A51" s="117"/>
      <x:c r="B51" s="117"/>
      <x:c r="C51" s="124"/>
      <x:c r="D51" s="245" t="s">
        <x:v>10</x:v>
      </x:c>
      <x:c r="E51" s="246">
        <x:v>10.000</x:v>
      </x:c>
      <x:c r="F51" s="247">
        <x:v>0</x:v>
      </x:c>
      <x:c r="G51" s="248">
        <x:v>0</x:v>
      </x:c>
      <x:c r="H51" s="249">
        <x:v>10</x:v>
      </x:c>
      <x:c r="I51" s="250">
        <x:v>0</x:v>
      </x:c>
      <x:c r="J51" s="272">
        <x:v>6849.9</x:v>
      </x:c>
      <x:c r="K51" s="251">
        <x:v>0</x:v>
      </x:c>
      <x:c r="M51" s="60" t="s">
        <x:v>282</x:v>
      </x:c>
      <x:c r="N51" s="60" t="s">
        <x:v>2</x:v>
      </x:c>
      <x:c r="O51" s="60" t="s">
        <x:v>38</x:v>
      </x:c>
      <x:c r="P51" s="60" t="s">
        <x:v>30</x:v>
      </x:c>
    </x:row>
    <x:row r="52" spans="1:16" s="118" customFormat="1" ht="17.45" customHeight="1" x14ac:dyDescent="0.35">
      <x:c r="A52" s="117"/>
      <x:c r="B52" s="117"/>
      <x:c r="C52" s="199" t="str">
        <x:f>$T$13</x:f>
        <x:v>PGT (Masters' loan)</x:v>
      </x:c>
      <x:c r="D52" s="252" t="s">
        <x:v>11</x:v>
      </x:c>
      <x:c r="E52" s="253">
        <x:v>423.840</x:v>
      </x:c>
      <x:c r="F52" s="254">
        <x:v>0</x:v>
      </x:c>
      <x:c r="G52" s="255">
        <x:v>0</x:v>
      </x:c>
      <x:c r="H52" s="256">
        <x:v>423.84</x:v>
      </x:c>
      <x:c r="I52" s="244">
        <x:v>0</x:v>
      </x:c>
      <x:c r="J52" s="243">
        <x:v>0</x:v>
      </x:c>
      <x:c r="K52" s="244">
        <x:v>0</x:v>
      </x:c>
      <x:c r="M52" s="60" t="s">
        <x:v>282</x:v>
      </x:c>
      <x:c r="N52" s="60" t="s">
        <x:v>2</x:v>
      </x:c>
      <x:c r="O52" s="60" t="s">
        <x:v>95</x:v>
      </x:c>
      <x:c r="P52" s="60" t="s">
        <x:v>29</x:v>
      </x:c>
    </x:row>
    <x:row r="53" spans="1:16" s="118" customFormat="1" ht="17.45" customHeight="1" x14ac:dyDescent="0.35">
      <x:c r="A53" s="117"/>
      <x:c r="B53" s="117"/>
      <x:c r="C53" s="124"/>
      <x:c r="D53" s="245" t="s">
        <x:v>10</x:v>
      </x:c>
      <x:c r="E53" s="246">
        <x:v>2501.610</x:v>
      </x:c>
      <x:c r="F53" s="247">
        <x:v>0</x:v>
      </x:c>
      <x:c r="G53" s="248">
        <x:v>0</x:v>
      </x:c>
      <x:c r="H53" s="249">
        <x:v>2501.61</x:v>
      </x:c>
      <x:c r="I53" s="251">
        <x:v>0</x:v>
      </x:c>
      <x:c r="J53" s="272">
        <x:v>1713577.8339</x:v>
      </x:c>
      <x:c r="K53" s="251">
        <x:v>0</x:v>
      </x:c>
      <x:c r="M53" s="60" t="s">
        <x:v>282</x:v>
      </x:c>
      <x:c r="N53" s="60" t="s">
        <x:v>2</x:v>
      </x:c>
      <x:c r="O53" s="60" t="s">
        <x:v>95</x:v>
      </x:c>
      <x:c r="P53" s="60" t="s">
        <x:v>30</x:v>
      </x:c>
    </x:row>
    <x:row r="54" spans="1:16" s="118" customFormat="1" ht="17.45" customHeight="1" x14ac:dyDescent="0.35">
      <x:c r="A54" s="117"/>
      <x:c r="B54" s="117"/>
      <x:c r="C54" s="199" t="str">
        <x:f>$T$14</x:f>
        <x:v>PGT (Other)</x:v>
      </x:c>
      <x:c r="D54" s="252" t="s">
        <x:v>11</x:v>
      </x:c>
      <x:c r="E54" s="253">
        <x:v>57.000</x:v>
      </x:c>
      <x:c r="F54" s="254">
        <x:v>0</x:v>
      </x:c>
      <x:c r="G54" s="255">
        <x:v>0</x:v>
      </x:c>
      <x:c r="H54" s="256">
        <x:v>57</x:v>
      </x:c>
      <x:c r="I54" s="257">
        <x:v>58315.56</x:v>
      </x:c>
      <x:c r="J54" s="244">
        <x:v>0</x:v>
      </x:c>
      <x:c r="K54" s="244">
        <x:v>0</x:v>
      </x:c>
      <x:c r="M54" s="60" t="s">
        <x:v>282</x:v>
      </x:c>
      <x:c r="N54" s="60" t="s">
        <x:v>2</x:v>
      </x:c>
      <x:c r="O54" s="60" t="s">
        <x:v>96</x:v>
      </x:c>
      <x:c r="P54" s="60" t="s">
        <x:v>29</x:v>
      </x:c>
    </x:row>
    <x:row r="55" spans="1:16" s="118" customFormat="1" ht="17.45" customHeight="1" x14ac:dyDescent="0.35">
      <x:c r="A55" s="117"/>
      <x:c r="B55" s="258"/>
      <x:c r="C55" s="258"/>
      <x:c r="D55" s="259" t="s">
        <x:v>10</x:v>
      </x:c>
      <x:c r="E55" s="260">
        <x:v>10.000</x:v>
      </x:c>
      <x:c r="F55" s="261">
        <x:v>0</x:v>
      </x:c>
      <x:c r="G55" s="262">
        <x:v>0</x:v>
      </x:c>
      <x:c r="H55" s="263">
        <x:v>10</x:v>
      </x:c>
      <x:c r="I55" s="264">
        <x:v>10230.8</x:v>
      </x:c>
      <x:c r="J55" s="264">
        <x:v>6849.9</x:v>
      </x:c>
      <x:c r="K55" s="265">
        <x:v>0</x:v>
      </x:c>
      <x:c r="M55" s="60" t="s">
        <x:v>282</x:v>
      </x:c>
      <x:c r="N55" s="60" t="s">
        <x:v>2</x:v>
      </x:c>
      <x:c r="O55" s="60" t="s">
        <x:v>96</x:v>
      </x:c>
      <x:c r="P55" s="60" t="s">
        <x:v>30</x:v>
      </x:c>
    </x:row>
    <x:row r="56" spans="1:16" s="118" customFormat="1" ht="17.45" customHeight="1" x14ac:dyDescent="0.35">
      <x:c r="A56" s="117"/>
      <x:c r="B56" s="117" t="s">
        <x:v>251</x:v>
      </x:c>
      <x:c r="C56" s="117" t="str">
        <x:f>$T$18</x:f>
        <x:v>UG (Level 4 and 5)</x:v>
      </x:c>
      <x:c r="D56" s="123" t="s">
        <x:v>11</x:v>
      </x:c>
      <x:c r="E56" s="240">
        <x:v>557.180</x:v>
      </x:c>
      <x:c r="F56" s="266">
        <x:v>0</x:v>
      </x:c>
      <x:c r="G56" s="241">
        <x:v>0</x:v>
      </x:c>
      <x:c r="H56" s="242">
        <x:v>557.18</x:v>
      </x:c>
      <x:c r="I56" s="243">
        <x:v>0</x:v>
      </x:c>
      <x:c r="J56" s="267">
        <x:v>0</x:v>
      </x:c>
      <x:c r="K56" s="267">
        <x:v>0</x:v>
      </x:c>
      <x:c r="M56" s="60" t="s">
        <x:v>282</x:v>
      </x:c>
      <x:c r="N56" s="60" t="s">
        <x:v>1</x:v>
      </x:c>
      <x:c r="O56" s="60" t="s">
        <x:v>462</x:v>
      </x:c>
      <x:c r="P56" s="60" t="s">
        <x:v>29</x:v>
      </x:c>
    </x:row>
    <x:row r="57" spans="1:16" s="118" customFormat="1" ht="17.45" customHeight="1" x14ac:dyDescent="0.35">
      <x:c r="A57" s="117"/>
      <x:c r="B57" s="117"/>
      <x:c r="C57" s="124"/>
      <x:c r="D57" s="245" t="s">
        <x:v>10</x:v>
      </x:c>
      <x:c r="E57" s="246">
        <x:v>0</x:v>
      </x:c>
      <x:c r="F57" s="247">
        <x:v>0</x:v>
      </x:c>
      <x:c r="G57" s="248">
        <x:v>0</x:v>
      </x:c>
      <x:c r="H57" s="249">
        <x:v>0</x:v>
      </x:c>
      <x:c r="I57" s="250">
        <x:v>0</x:v>
      </x:c>
      <x:c r="J57" s="251">
        <x:v>0</x:v>
      </x:c>
      <x:c r="K57" s="251">
        <x:v>0</x:v>
      </x:c>
      <x:c r="M57" s="60" t="s">
        <x:v>282</x:v>
      </x:c>
      <x:c r="N57" s="60" t="s">
        <x:v>1</x:v>
      </x:c>
      <x:c r="O57" s="60" t="s">
        <x:v>462</x:v>
      </x:c>
      <x:c r="P57" s="60" t="s">
        <x:v>30</x:v>
      </x:c>
    </x:row>
    <x:row r="58" spans="1:16" s="118" customFormat="1" ht="17.45" customHeight="1" x14ac:dyDescent="0.35">
      <x:c r="A58" s="126"/>
      <x:c r="B58" s="126"/>
      <x:c r="C58" s="199" t="str">
        <x:f>$T$19</x:f>
        <x:v>UG (Other)</x:v>
      </x:c>
      <x:c r="D58" s="395" t="s">
        <x:v>11</x:v>
      </x:c>
      <x:c r="E58" s="390">
        <x:v>8247.000</x:v>
      </x:c>
      <x:c r="F58" s="391">
        <x:v>0</x:v>
      </x:c>
      <x:c r="G58" s="392">
        <x:v>0</x:v>
      </x:c>
      <x:c r="H58" s="393">
        <x:v>8247</x:v>
      </x:c>
      <x:c r="I58" s="403">
        <x:v>0</x:v>
      </x:c>
      <x:c r="J58" s="404">
        <x:v>0</x:v>
      </x:c>
      <x:c r="K58" s="404">
        <x:v>0</x:v>
      </x:c>
      <x:c r="M58" s="60" t="s">
        <x:v>282</x:v>
      </x:c>
      <x:c r="N58" s="60" t="s">
        <x:v>1</x:v>
      </x:c>
      <x:c r="O58" s="60" t="s">
        <x:v>437</x:v>
      </x:c>
      <x:c r="P58" s="60" t="s">
        <x:v>29</x:v>
      </x:c>
    </x:row>
    <x:row r="59" spans="1:16" s="118" customFormat="1" ht="17.45" customHeight="1" x14ac:dyDescent="0.35">
      <x:c r="A59" s="126"/>
      <x:c r="B59" s="126"/>
      <x:c r="C59" s="323"/>
      <x:c r="D59" s="396" t="s">
        <x:v>10</x:v>
      </x:c>
      <x:c r="E59" s="282">
        <x:v>12.330</x:v>
      </x:c>
      <x:c r="F59" s="283">
        <x:v>0</x:v>
      </x:c>
      <x:c r="G59" s="284">
        <x:v>0</x:v>
      </x:c>
      <x:c r="H59" s="285">
        <x:v>12.33</x:v>
      </x:c>
      <x:c r="I59" s="387">
        <x:v>0</x:v>
      </x:c>
      <x:c r="J59" s="286">
        <x:v>0</x:v>
      </x:c>
      <x:c r="K59" s="286">
        <x:v>0</x:v>
      </x:c>
      <x:c r="M59" s="60" t="s">
        <x:v>282</x:v>
      </x:c>
      <x:c r="N59" s="60" t="s">
        <x:v>1</x:v>
      </x:c>
      <x:c r="O59" s="60" t="s">
        <x:v>437</x:v>
      </x:c>
      <x:c r="P59" s="60" t="s">
        <x:v>30</x:v>
      </x:c>
    </x:row>
    <x:row r="60" spans="1:16" s="118" customFormat="1" ht="17.45" customHeight="1" x14ac:dyDescent="0.35">
      <x:c r="A60" s="117"/>
      <x:c r="B60" s="117"/>
      <x:c r="C60" s="117" t="str">
        <x:f>$T$12</x:f>
        <x:v>PGT (UG fee)</x:v>
      </x:c>
      <x:c r="D60" s="123" t="s">
        <x:v>11</x:v>
      </x:c>
      <x:c r="E60" s="240">
        <x:v>116.400</x:v>
      </x:c>
      <x:c r="F60" s="266">
        <x:v>0</x:v>
      </x:c>
      <x:c r="G60" s="241">
        <x:v>0</x:v>
      </x:c>
      <x:c r="H60" s="242">
        <x:v>116.4</x:v>
      </x:c>
      <x:c r="I60" s="276">
        <x:v>0</x:v>
      </x:c>
      <x:c r="J60" s="267">
        <x:v>0</x:v>
      </x:c>
      <x:c r="K60" s="267">
        <x:v>0</x:v>
      </x:c>
      <x:c r="M60" s="60" t="s">
        <x:v>282</x:v>
      </x:c>
      <x:c r="N60" s="60" t="s">
        <x:v>1</x:v>
      </x:c>
      <x:c r="O60" s="60" t="s">
        <x:v>38</x:v>
      </x:c>
      <x:c r="P60" s="60" t="s">
        <x:v>29</x:v>
      </x:c>
    </x:row>
    <x:row r="61" spans="1:16" s="118" customFormat="1" ht="17.45" customHeight="1" x14ac:dyDescent="0.35">
      <x:c r="A61" s="117"/>
      <x:c r="B61" s="117"/>
      <x:c r="C61" s="124"/>
      <x:c r="D61" s="245" t="s">
        <x:v>10</x:v>
      </x:c>
      <x:c r="E61" s="246">
        <x:v>0</x:v>
      </x:c>
      <x:c r="F61" s="247">
        <x:v>0</x:v>
      </x:c>
      <x:c r="G61" s="248">
        <x:v>0</x:v>
      </x:c>
      <x:c r="H61" s="249">
        <x:v>0</x:v>
      </x:c>
      <x:c r="I61" s="250">
        <x:v>0</x:v>
      </x:c>
      <x:c r="J61" s="272">
        <x:v>0</x:v>
      </x:c>
      <x:c r="K61" s="251">
        <x:v>0</x:v>
      </x:c>
      <x:c r="M61" s="60" t="s">
        <x:v>282</x:v>
      </x:c>
      <x:c r="N61" s="60" t="s">
        <x:v>1</x:v>
      </x:c>
      <x:c r="O61" s="60" t="s">
        <x:v>38</x:v>
      </x:c>
      <x:c r="P61" s="60" t="s">
        <x:v>30</x:v>
      </x:c>
    </x:row>
    <x:row r="62" spans="1:16" s="118" customFormat="1" ht="17.45" customHeight="1" x14ac:dyDescent="0.35">
      <x:c r="A62" s="117"/>
      <x:c r="B62" s="117"/>
      <x:c r="C62" s="199" t="str">
        <x:f>$T$13</x:f>
        <x:v>PGT (Masters' loan)</x:v>
      </x:c>
      <x:c r="D62" s="252" t="s">
        <x:v>11</x:v>
      </x:c>
      <x:c r="E62" s="253">
        <x:v>318.730</x:v>
      </x:c>
      <x:c r="F62" s="254">
        <x:v>0</x:v>
      </x:c>
      <x:c r="G62" s="255">
        <x:v>0</x:v>
      </x:c>
      <x:c r="H62" s="256">
        <x:v>318.73</x:v>
      </x:c>
      <x:c r="I62" s="244">
        <x:v>0</x:v>
      </x:c>
      <x:c r="J62" s="243">
        <x:v>0</x:v>
      </x:c>
      <x:c r="K62" s="244">
        <x:v>0</x:v>
      </x:c>
      <x:c r="M62" s="60" t="s">
        <x:v>282</x:v>
      </x:c>
      <x:c r="N62" s="60" t="s">
        <x:v>1</x:v>
      </x:c>
      <x:c r="O62" s="60" t="s">
        <x:v>95</x:v>
      </x:c>
      <x:c r="P62" s="60" t="s">
        <x:v>29</x:v>
      </x:c>
    </x:row>
    <x:row r="63" spans="1:16" s="118" customFormat="1" ht="17.45" customHeight="1" x14ac:dyDescent="0.35">
      <x:c r="A63" s="117"/>
      <x:c r="B63" s="117"/>
      <x:c r="C63" s="124"/>
      <x:c r="D63" s="245" t="s">
        <x:v>10</x:v>
      </x:c>
      <x:c r="E63" s="246">
        <x:v>1004.110</x:v>
      </x:c>
      <x:c r="F63" s="247">
        <x:v>0</x:v>
      </x:c>
      <x:c r="G63" s="248">
        <x:v>0</x:v>
      </x:c>
      <x:c r="H63" s="249">
        <x:v>1004.11</x:v>
      </x:c>
      <x:c r="I63" s="251">
        <x:v>0</x:v>
      </x:c>
      <x:c r="J63" s="272">
        <x:v>687805.3089</x:v>
      </x:c>
      <x:c r="K63" s="251">
        <x:v>0</x:v>
      </x:c>
      <x:c r="M63" s="60" t="s">
        <x:v>282</x:v>
      </x:c>
      <x:c r="N63" s="60" t="s">
        <x:v>1</x:v>
      </x:c>
      <x:c r="O63" s="60" t="s">
        <x:v>95</x:v>
      </x:c>
      <x:c r="P63" s="60" t="s">
        <x:v>30</x:v>
      </x:c>
    </x:row>
    <x:row r="64" spans="1:16" s="118" customFormat="1" ht="17.45" customHeight="1" x14ac:dyDescent="0.35">
      <x:c r="A64" s="117"/>
      <x:c r="B64" s="117"/>
      <x:c r="C64" s="199" t="str">
        <x:f>$T$14</x:f>
        <x:v>PGT (Other)</x:v>
      </x:c>
      <x:c r="D64" s="252" t="s">
        <x:v>11</x:v>
      </x:c>
      <x:c r="E64" s="253">
        <x:v>153.930</x:v>
      </x:c>
      <x:c r="F64" s="254">
        <x:v>0</x:v>
      </x:c>
      <x:c r="G64" s="255">
        <x:v>0</x:v>
      </x:c>
      <x:c r="H64" s="256">
        <x:v>153.93</x:v>
      </x:c>
      <x:c r="I64" s="257">
        <x:v>157482.7044</x:v>
      </x:c>
      <x:c r="J64" s="244">
        <x:v>0</x:v>
      </x:c>
      <x:c r="K64" s="244">
        <x:v>0</x:v>
      </x:c>
      <x:c r="M64" s="60" t="s">
        <x:v>282</x:v>
      </x:c>
      <x:c r="N64" s="60" t="s">
        <x:v>1</x:v>
      </x:c>
      <x:c r="O64" s="60" t="s">
        <x:v>96</x:v>
      </x:c>
      <x:c r="P64" s="60" t="s">
        <x:v>29</x:v>
      </x:c>
    </x:row>
    <x:row r="65" spans="1:16" s="118" customFormat="1" ht="17.45" customHeight="1" x14ac:dyDescent="0.35">
      <x:c r="A65" s="229"/>
      <x:c r="B65" s="229"/>
      <x:c r="C65" s="229"/>
      <x:c r="D65" s="219" t="s">
        <x:v>10</x:v>
      </x:c>
      <x:c r="E65" s="268">
        <x:v>160.180</x:v>
      </x:c>
      <x:c r="F65" s="269">
        <x:v>0</x:v>
      </x:c>
      <x:c r="G65" s="270">
        <x:v>0</x:v>
      </x:c>
      <x:c r="H65" s="271">
        <x:v>160.18</x:v>
      </x:c>
      <x:c r="I65" s="278">
        <x:v>163876.9544</x:v>
      </x:c>
      <x:c r="J65" s="278">
        <x:v>109721.6982</x:v>
      </x:c>
      <x:c r="K65" s="279">
        <x:v>0</x:v>
      </x:c>
      <x:c r="M65" s="60" t="s">
        <x:v>282</x:v>
      </x:c>
      <x:c r="N65" s="60" t="s">
        <x:v>1</x:v>
      </x:c>
      <x:c r="O65" s="60" t="s">
        <x:v>96</x:v>
      </x:c>
      <x:c r="P65" s="60" t="s">
        <x:v>30</x:v>
      </x:c>
    </x:row>
    <x:row r="66" spans="1:16" s="118" customFormat="1" ht="17.45" customHeight="1" x14ac:dyDescent="0.35">
      <x:c r="A66" s="239" t="s">
        <x:v>284</x:v>
      </x:c>
      <x:c r="B66" s="117" t="s">
        <x:v>247</x:v>
      </x:c>
      <x:c r="C66" s="117" t="str">
        <x:f>$T$18</x:f>
        <x:v>UG (Level 4 and 5)</x:v>
      </x:c>
      <x:c r="D66" s="123" t="s">
        <x:v>11</x:v>
      </x:c>
      <x:c r="E66" s="240">
        <x:v>5018.720</x:v>
      </x:c>
      <x:c r="F66" s="266">
        <x:v>0</x:v>
      </x:c>
      <x:c r="G66" s="241">
        <x:v>0</x:v>
      </x:c>
      <x:c r="H66" s="242">
        <x:v>5018.72</x:v>
      </x:c>
      <x:c r="I66" s="274">
        <x:v>0</x:v>
      </x:c>
      <x:c r="J66" s="275">
        <x:v>0</x:v>
      </x:c>
      <x:c r="K66" s="275">
        <x:v>0</x:v>
      </x:c>
      <x:c r="M66" s="60" t="s">
        <x:v>283</x:v>
      </x:c>
      <x:c r="N66" s="60" t="s">
        <x:v>2</x:v>
      </x:c>
      <x:c r="O66" s="60" t="s">
        <x:v>462</x:v>
      </x:c>
      <x:c r="P66" s="60" t="s">
        <x:v>29</x:v>
      </x:c>
    </x:row>
    <x:row r="67" spans="1:16" s="118" customFormat="1" ht="17.45" customHeight="1" x14ac:dyDescent="0.35">
      <x:c r="A67" s="117"/>
      <x:c r="B67" s="117"/>
      <x:c r="C67" s="124"/>
      <x:c r="D67" s="245" t="s">
        <x:v>10</x:v>
      </x:c>
      <x:c r="E67" s="246">
        <x:v>0</x:v>
      </x:c>
      <x:c r="F67" s="247">
        <x:v>0</x:v>
      </x:c>
      <x:c r="G67" s="248">
        <x:v>0</x:v>
      </x:c>
      <x:c r="H67" s="249">
        <x:v>0</x:v>
      </x:c>
      <x:c r="I67" s="250">
        <x:v>0</x:v>
      </x:c>
      <x:c r="J67" s="251">
        <x:v>0</x:v>
      </x:c>
      <x:c r="K67" s="272">
        <x:v>0</x:v>
      </x:c>
      <x:c r="M67" s="60" t="s">
        <x:v>283</x:v>
      </x:c>
      <x:c r="N67" s="60" t="s">
        <x:v>2</x:v>
      </x:c>
      <x:c r="O67" s="60" t="s">
        <x:v>462</x:v>
      </x:c>
      <x:c r="P67" s="60" t="s">
        <x:v>30</x:v>
      </x:c>
    </x:row>
    <x:row r="68" spans="1:16" s="118" customFormat="1" ht="17.45" customHeight="1" x14ac:dyDescent="0.35">
      <x:c r="A68" s="126"/>
      <x:c r="B68" s="126"/>
      <x:c r="C68" s="199" t="str">
        <x:f>$T$19</x:f>
        <x:v>UG (Other)</x:v>
      </x:c>
      <x:c r="D68" s="395" t="s">
        <x:v>11</x:v>
      </x:c>
      <x:c r="E68" s="390">
        <x:v>116697.960</x:v>
      </x:c>
      <x:c r="F68" s="391">
        <x:v>0</x:v>
      </x:c>
      <x:c r="G68" s="392">
        <x:v>0</x:v>
      </x:c>
      <x:c r="H68" s="393">
        <x:v>116697.96</x:v>
      </x:c>
      <x:c r="I68" s="403">
        <x:v>0</x:v>
      </x:c>
      <x:c r="J68" s="404">
        <x:v>0</x:v>
      </x:c>
      <x:c r="K68" s="404">
        <x:v>0</x:v>
      </x:c>
      <x:c r="M68" s="60" t="s">
        <x:v>283</x:v>
      </x:c>
      <x:c r="N68" s="60" t="s">
        <x:v>2</x:v>
      </x:c>
      <x:c r="O68" s="60" t="s">
        <x:v>437</x:v>
      </x:c>
      <x:c r="P68" s="60" t="s">
        <x:v>29</x:v>
      </x:c>
    </x:row>
    <x:row r="69" spans="1:16" s="118" customFormat="1" ht="17.45" customHeight="1" x14ac:dyDescent="0.35">
      <x:c r="A69" s="126"/>
      <x:c r="B69" s="126"/>
      <x:c r="C69" s="323"/>
      <x:c r="D69" s="396" t="s">
        <x:v>10</x:v>
      </x:c>
      <x:c r="E69" s="282">
        <x:v>1056.490</x:v>
      </x:c>
      <x:c r="F69" s="283">
        <x:v>0</x:v>
      </x:c>
      <x:c r="G69" s="284">
        <x:v>0</x:v>
      </x:c>
      <x:c r="H69" s="285">
        <x:v>1056.49</x:v>
      </x:c>
      <x:c r="I69" s="401">
        <x:v>0</x:v>
      </x:c>
      <x:c r="J69" s="286">
        <x:v>0</x:v>
      </x:c>
      <x:c r="K69" s="408">
        <x:v>928908.2676</x:v>
      </x:c>
      <x:c r="M69" s="60" t="s">
        <x:v>283</x:v>
      </x:c>
      <x:c r="N69" s="60" t="s">
        <x:v>2</x:v>
      </x:c>
      <x:c r="O69" s="60" t="s">
        <x:v>437</x:v>
      </x:c>
      <x:c r="P69" s="60" t="s">
        <x:v>30</x:v>
      </x:c>
    </x:row>
    <x:row r="70" spans="1:16" s="118" customFormat="1" ht="17.45" customHeight="1" x14ac:dyDescent="0.35">
      <x:c r="A70" s="117"/>
      <x:c r="B70" s="117"/>
      <x:c r="C70" s="117" t="str">
        <x:f>$T$12</x:f>
        <x:v>PGT (UG fee)</x:v>
      </x:c>
      <x:c r="D70" s="123" t="s">
        <x:v>11</x:v>
      </x:c>
      <x:c r="E70" s="240">
        <x:v>0</x:v>
      </x:c>
      <x:c r="F70" s="266">
        <x:v>0</x:v>
      </x:c>
      <x:c r="G70" s="241">
        <x:v>0</x:v>
      </x:c>
      <x:c r="H70" s="242">
        <x:v>0</x:v>
      </x:c>
      <x:c r="I70" s="243">
        <x:v>0</x:v>
      </x:c>
      <x:c r="J70" s="267">
        <x:v>0</x:v>
      </x:c>
      <x:c r="K70" s="267">
        <x:v>0</x:v>
      </x:c>
      <x:c r="M70" s="60" t="s">
        <x:v>283</x:v>
      </x:c>
      <x:c r="N70" s="60" t="s">
        <x:v>2</x:v>
      </x:c>
      <x:c r="O70" s="60" t="s">
        <x:v>38</x:v>
      </x:c>
      <x:c r="P70" s="60" t="s">
        <x:v>29</x:v>
      </x:c>
    </x:row>
    <x:row r="71" spans="1:16" s="118" customFormat="1" ht="17.45" customHeight="1" x14ac:dyDescent="0.35">
      <x:c r="A71" s="117"/>
      <x:c r="B71" s="117"/>
      <x:c r="C71" s="124"/>
      <x:c r="D71" s="245" t="s">
        <x:v>10</x:v>
      </x:c>
      <x:c r="E71" s="246">
        <x:v>0</x:v>
      </x:c>
      <x:c r="F71" s="247">
        <x:v>0</x:v>
      </x:c>
      <x:c r="G71" s="248">
        <x:v>0</x:v>
      </x:c>
      <x:c r="H71" s="249">
        <x:v>0</x:v>
      </x:c>
      <x:c r="I71" s="250">
        <x:v>0</x:v>
      </x:c>
      <x:c r="J71" s="272">
        <x:v>0</x:v>
      </x:c>
      <x:c r="K71" s="251">
        <x:v>0</x:v>
      </x:c>
      <x:c r="M71" s="60" t="s">
        <x:v>283</x:v>
      </x:c>
      <x:c r="N71" s="60" t="s">
        <x:v>2</x:v>
      </x:c>
      <x:c r="O71" s="60" t="s">
        <x:v>38</x:v>
      </x:c>
      <x:c r="P71" s="60" t="s">
        <x:v>30</x:v>
      </x:c>
    </x:row>
    <x:row r="72" spans="1:16" s="118" customFormat="1" ht="17.45" customHeight="1" x14ac:dyDescent="0.35">
      <x:c r="A72" s="117"/>
      <x:c r="B72" s="117"/>
      <x:c r="C72" s="199" t="str">
        <x:f>$T$13</x:f>
        <x:v>PGT (Masters' loan)</x:v>
      </x:c>
      <x:c r="D72" s="252" t="s">
        <x:v>11</x:v>
      </x:c>
      <x:c r="E72" s="253">
        <x:v>2285.960</x:v>
      </x:c>
      <x:c r="F72" s="254">
        <x:v>0</x:v>
      </x:c>
      <x:c r="G72" s="255">
        <x:v>0</x:v>
      </x:c>
      <x:c r="H72" s="256">
        <x:v>2285.96</x:v>
      </x:c>
      <x:c r="I72" s="244">
        <x:v>0</x:v>
      </x:c>
      <x:c r="J72" s="243">
        <x:v>0</x:v>
      </x:c>
      <x:c r="K72" s="244">
        <x:v>0</x:v>
      </x:c>
      <x:c r="M72" s="60" t="s">
        <x:v>283</x:v>
      </x:c>
      <x:c r="N72" s="60" t="s">
        <x:v>2</x:v>
      </x:c>
      <x:c r="O72" s="60" t="s">
        <x:v>95</x:v>
      </x:c>
      <x:c r="P72" s="60" t="s">
        <x:v>29</x:v>
      </x:c>
    </x:row>
    <x:row r="73" spans="1:16" s="118" customFormat="1" ht="17.45" customHeight="1" x14ac:dyDescent="0.35">
      <x:c r="A73" s="117"/>
      <x:c r="B73" s="117"/>
      <x:c r="C73" s="124"/>
      <x:c r="D73" s="245" t="s">
        <x:v>10</x:v>
      </x:c>
      <x:c r="E73" s="246">
        <x:v>4092.130</x:v>
      </x:c>
      <x:c r="F73" s="247">
        <x:v>0</x:v>
      </x:c>
      <x:c r="G73" s="248">
        <x:v>0</x:v>
      </x:c>
      <x:c r="H73" s="249">
        <x:v>4092.13</x:v>
      </x:c>
      <x:c r="I73" s="251">
        <x:v>0</x:v>
      </x:c>
      <x:c r="J73" s="272">
        <x:v>2803068.1287</x:v>
      </x:c>
      <x:c r="K73" s="251">
        <x:v>0</x:v>
      </x:c>
      <x:c r="M73" s="60" t="s">
        <x:v>283</x:v>
      </x:c>
      <x:c r="N73" s="60" t="s">
        <x:v>2</x:v>
      </x:c>
      <x:c r="O73" s="60" t="s">
        <x:v>95</x:v>
      </x:c>
      <x:c r="P73" s="60" t="s">
        <x:v>30</x:v>
      </x:c>
    </x:row>
    <x:row r="74" spans="1:16" s="118" customFormat="1" ht="17.45" customHeight="1" x14ac:dyDescent="0.35">
      <x:c r="A74" s="117"/>
      <x:c r="B74" s="117"/>
      <x:c r="C74" s="199" t="str">
        <x:f>$T$14</x:f>
        <x:v>PGT (Other)</x:v>
      </x:c>
      <x:c r="D74" s="252" t="s">
        <x:v>11</x:v>
      </x:c>
      <x:c r="E74" s="253">
        <x:v>193.500</x:v>
      </x:c>
      <x:c r="F74" s="254">
        <x:v>0</x:v>
      </x:c>
      <x:c r="G74" s="255">
        <x:v>0</x:v>
      </x:c>
      <x:c r="H74" s="256">
        <x:v>193.5</x:v>
      </x:c>
      <x:c r="I74" s="257">
        <x:v>197965.98</x:v>
      </x:c>
      <x:c r="J74" s="244">
        <x:v>0</x:v>
      </x:c>
      <x:c r="K74" s="244">
        <x:v>0</x:v>
      </x:c>
      <x:c r="M74" s="60" t="s">
        <x:v>283</x:v>
      </x:c>
      <x:c r="N74" s="60" t="s">
        <x:v>2</x:v>
      </x:c>
      <x:c r="O74" s="60" t="s">
        <x:v>96</x:v>
      </x:c>
      <x:c r="P74" s="60" t="s">
        <x:v>29</x:v>
      </x:c>
    </x:row>
    <x:row r="75" spans="1:16" s="118" customFormat="1" ht="17.45" customHeight="1" x14ac:dyDescent="0.35">
      <x:c r="A75" s="117"/>
      <x:c r="B75" s="258"/>
      <x:c r="C75" s="258"/>
      <x:c r="D75" s="259" t="s">
        <x:v>10</x:v>
      </x:c>
      <x:c r="E75" s="260">
        <x:v>44.500</x:v>
      </x:c>
      <x:c r="F75" s="261">
        <x:v>0</x:v>
      </x:c>
      <x:c r="G75" s="262">
        <x:v>0</x:v>
      </x:c>
      <x:c r="H75" s="263">
        <x:v>44.5</x:v>
      </x:c>
      <x:c r="I75" s="264">
        <x:v>45527.06</x:v>
      </x:c>
      <x:c r="J75" s="264">
        <x:v>30482.055</x:v>
      </x:c>
      <x:c r="K75" s="265">
        <x:v>0</x:v>
      </x:c>
      <x:c r="M75" s="60" t="s">
        <x:v>283</x:v>
      </x:c>
      <x:c r="N75" s="60" t="s">
        <x:v>2</x:v>
      </x:c>
      <x:c r="O75" s="60" t="s">
        <x:v>96</x:v>
      </x:c>
      <x:c r="P75" s="60" t="s">
        <x:v>30</x:v>
      </x:c>
    </x:row>
    <x:row r="76" spans="1:16" s="118" customFormat="1" ht="17.45" customHeight="1" x14ac:dyDescent="0.35">
      <x:c r="A76" s="117"/>
      <x:c r="B76" s="117" t="s">
        <x:v>251</x:v>
      </x:c>
      <x:c r="C76" s="117" t="str">
        <x:f>$T$18</x:f>
        <x:v>UG (Level 4 and 5)</x:v>
      </x:c>
      <x:c r="D76" s="123" t="s">
        <x:v>11</x:v>
      </x:c>
      <x:c r="E76" s="240">
        <x:v>112.700</x:v>
      </x:c>
      <x:c r="F76" s="266">
        <x:v>0</x:v>
      </x:c>
      <x:c r="G76" s="241">
        <x:v>0</x:v>
      </x:c>
      <x:c r="H76" s="242">
        <x:v>112.7</x:v>
      </x:c>
      <x:c r="I76" s="243">
        <x:v>0</x:v>
      </x:c>
      <x:c r="J76" s="267">
        <x:v>0</x:v>
      </x:c>
      <x:c r="K76" s="267">
        <x:v>0</x:v>
      </x:c>
      <x:c r="M76" s="60" t="s">
        <x:v>283</x:v>
      </x:c>
      <x:c r="N76" s="60" t="s">
        <x:v>1</x:v>
      </x:c>
      <x:c r="O76" s="60" t="s">
        <x:v>462</x:v>
      </x:c>
      <x:c r="P76" s="60" t="s">
        <x:v>29</x:v>
      </x:c>
    </x:row>
    <x:row r="77" spans="1:16" s="118" customFormat="1" ht="17.45" customHeight="1" x14ac:dyDescent="0.35">
      <x:c r="A77" s="117"/>
      <x:c r="B77" s="117"/>
      <x:c r="C77" s="124"/>
      <x:c r="D77" s="245" t="s">
        <x:v>10</x:v>
      </x:c>
      <x:c r="E77" s="246">
        <x:v>0</x:v>
      </x:c>
      <x:c r="F77" s="247">
        <x:v>0</x:v>
      </x:c>
      <x:c r="G77" s="248">
        <x:v>0</x:v>
      </x:c>
      <x:c r="H77" s="249">
        <x:v>0</x:v>
      </x:c>
      <x:c r="I77" s="250">
        <x:v>0</x:v>
      </x:c>
      <x:c r="J77" s="251">
        <x:v>0</x:v>
      </x:c>
      <x:c r="K77" s="251">
        <x:v>0</x:v>
      </x:c>
      <x:c r="M77" s="60" t="s">
        <x:v>283</x:v>
      </x:c>
      <x:c r="N77" s="60" t="s">
        <x:v>1</x:v>
      </x:c>
      <x:c r="O77" s="60" t="s">
        <x:v>462</x:v>
      </x:c>
      <x:c r="P77" s="60" t="s">
        <x:v>30</x:v>
      </x:c>
    </x:row>
    <x:row r="78" spans="1:16" s="118" customFormat="1" ht="17.45" customHeight="1" x14ac:dyDescent="0.35">
      <x:c r="A78" s="126"/>
      <x:c r="B78" s="126"/>
      <x:c r="C78" s="199" t="str">
        <x:f>$T$19</x:f>
        <x:v>UG (Other)</x:v>
      </x:c>
      <x:c r="D78" s="395" t="s">
        <x:v>11</x:v>
      </x:c>
      <x:c r="E78" s="390">
        <x:v>1782.960</x:v>
      </x:c>
      <x:c r="F78" s="391">
        <x:v>0</x:v>
      </x:c>
      <x:c r="G78" s="392">
        <x:v>0</x:v>
      </x:c>
      <x:c r="H78" s="393">
        <x:v>1782.96</x:v>
      </x:c>
      <x:c r="I78" s="403">
        <x:v>0</x:v>
      </x:c>
      <x:c r="J78" s="404">
        <x:v>0</x:v>
      </x:c>
      <x:c r="K78" s="404">
        <x:v>0</x:v>
      </x:c>
      <x:c r="M78" s="60" t="s">
        <x:v>283</x:v>
      </x:c>
      <x:c r="N78" s="60" t="s">
        <x:v>1</x:v>
      </x:c>
      <x:c r="O78" s="60" t="s">
        <x:v>437</x:v>
      </x:c>
      <x:c r="P78" s="60" t="s">
        <x:v>29</x:v>
      </x:c>
    </x:row>
    <x:row r="79" spans="1:16" s="118" customFormat="1" ht="17.45" customHeight="1" x14ac:dyDescent="0.35">
      <x:c r="A79" s="126"/>
      <x:c r="B79" s="126"/>
      <x:c r="C79" s="323"/>
      <x:c r="D79" s="396" t="s">
        <x:v>10</x:v>
      </x:c>
      <x:c r="E79" s="282">
        <x:v>140.380</x:v>
      </x:c>
      <x:c r="F79" s="283">
        <x:v>0</x:v>
      </x:c>
      <x:c r="G79" s="284">
        <x:v>0</x:v>
      </x:c>
      <x:c r="H79" s="285">
        <x:v>140.38</x:v>
      </x:c>
      <x:c r="I79" s="387">
        <x:v>0</x:v>
      </x:c>
      <x:c r="J79" s="286">
        <x:v>0</x:v>
      </x:c>
      <x:c r="K79" s="286">
        <x:v>0</x:v>
      </x:c>
      <x:c r="M79" s="60" t="s">
        <x:v>283</x:v>
      </x:c>
      <x:c r="N79" s="60" t="s">
        <x:v>1</x:v>
      </x:c>
      <x:c r="O79" s="60" t="s">
        <x:v>437</x:v>
      </x:c>
      <x:c r="P79" s="60" t="s">
        <x:v>30</x:v>
      </x:c>
    </x:row>
    <x:row r="80" spans="1:16" s="118" customFormat="1" ht="17.45" customHeight="1" x14ac:dyDescent="0.35">
      <x:c r="A80" s="117"/>
      <x:c r="B80" s="117"/>
      <x:c r="C80" s="117" t="str">
        <x:f>$T$12</x:f>
        <x:v>PGT (UG fee)</x:v>
      </x:c>
      <x:c r="D80" s="123" t="s">
        <x:v>11</x:v>
      </x:c>
      <x:c r="E80" s="240">
        <x:v>0</x:v>
      </x:c>
      <x:c r="F80" s="266">
        <x:v>0</x:v>
      </x:c>
      <x:c r="G80" s="241">
        <x:v>0</x:v>
      </x:c>
      <x:c r="H80" s="242">
        <x:v>0</x:v>
      </x:c>
      <x:c r="I80" s="276">
        <x:v>0</x:v>
      </x:c>
      <x:c r="J80" s="267">
        <x:v>0</x:v>
      </x:c>
      <x:c r="K80" s="267">
        <x:v>0</x:v>
      </x:c>
      <x:c r="M80" s="60" t="s">
        <x:v>283</x:v>
      </x:c>
      <x:c r="N80" s="60" t="s">
        <x:v>1</x:v>
      </x:c>
      <x:c r="O80" s="60" t="s">
        <x:v>38</x:v>
      </x:c>
      <x:c r="P80" s="60" t="s">
        <x:v>29</x:v>
      </x:c>
    </x:row>
    <x:row r="81" spans="1:16" s="118" customFormat="1" ht="17.45" customHeight="1" x14ac:dyDescent="0.35">
      <x:c r="A81" s="117"/>
      <x:c r="B81" s="117"/>
      <x:c r="C81" s="124"/>
      <x:c r="D81" s="245" t="s">
        <x:v>10</x:v>
      </x:c>
      <x:c r="E81" s="246">
        <x:v>0</x:v>
      </x:c>
      <x:c r="F81" s="247">
        <x:v>0</x:v>
      </x:c>
      <x:c r="G81" s="248">
        <x:v>0</x:v>
      </x:c>
      <x:c r="H81" s="249">
        <x:v>0</x:v>
      </x:c>
      <x:c r="I81" s="250">
        <x:v>0</x:v>
      </x:c>
      <x:c r="J81" s="272">
        <x:v>0</x:v>
      </x:c>
      <x:c r="K81" s="251">
        <x:v>0</x:v>
      </x:c>
      <x:c r="M81" s="60" t="s">
        <x:v>283</x:v>
      </x:c>
      <x:c r="N81" s="60" t="s">
        <x:v>1</x:v>
      </x:c>
      <x:c r="O81" s="60" t="s">
        <x:v>38</x:v>
      </x:c>
      <x:c r="P81" s="60" t="s">
        <x:v>30</x:v>
      </x:c>
    </x:row>
    <x:row r="82" spans="1:16" s="118" customFormat="1" ht="17.45" customHeight="1" x14ac:dyDescent="0.35">
      <x:c r="A82" s="117"/>
      <x:c r="B82" s="117"/>
      <x:c r="C82" s="199" t="str">
        <x:f>$T$13</x:f>
        <x:v>PGT (Masters' loan)</x:v>
      </x:c>
      <x:c r="D82" s="252" t="s">
        <x:v>11</x:v>
      </x:c>
      <x:c r="E82" s="253">
        <x:v>435.260</x:v>
      </x:c>
      <x:c r="F82" s="254">
        <x:v>0</x:v>
      </x:c>
      <x:c r="G82" s="255">
        <x:v>0</x:v>
      </x:c>
      <x:c r="H82" s="256">
        <x:v>435.26</x:v>
      </x:c>
      <x:c r="I82" s="244">
        <x:v>0</x:v>
      </x:c>
      <x:c r="J82" s="243">
        <x:v>0</x:v>
      </x:c>
      <x:c r="K82" s="244">
        <x:v>0</x:v>
      </x:c>
      <x:c r="M82" s="60" t="s">
        <x:v>283</x:v>
      </x:c>
      <x:c r="N82" s="60" t="s">
        <x:v>1</x:v>
      </x:c>
      <x:c r="O82" s="60" t="s">
        <x:v>95</x:v>
      </x:c>
      <x:c r="P82" s="60" t="s">
        <x:v>29</x:v>
      </x:c>
    </x:row>
    <x:row r="83" spans="1:16" s="118" customFormat="1" ht="17.45" customHeight="1" x14ac:dyDescent="0.35">
      <x:c r="A83" s="117"/>
      <x:c r="B83" s="117"/>
      <x:c r="C83" s="124"/>
      <x:c r="D83" s="245" t="s">
        <x:v>10</x:v>
      </x:c>
      <x:c r="E83" s="246">
        <x:v>1218.760</x:v>
      </x:c>
      <x:c r="F83" s="247">
        <x:v>0</x:v>
      </x:c>
      <x:c r="G83" s="248">
        <x:v>0</x:v>
      </x:c>
      <x:c r="H83" s="249">
        <x:v>1218.76</x:v>
      </x:c>
      <x:c r="I83" s="251">
        <x:v>0</x:v>
      </x:c>
      <x:c r="J83" s="272">
        <x:v>834838.4124</x:v>
      </x:c>
      <x:c r="K83" s="251">
        <x:v>0</x:v>
      </x:c>
      <x:c r="M83" s="60" t="s">
        <x:v>283</x:v>
      </x:c>
      <x:c r="N83" s="60" t="s">
        <x:v>1</x:v>
      </x:c>
      <x:c r="O83" s="60" t="s">
        <x:v>95</x:v>
      </x:c>
      <x:c r="P83" s="60" t="s">
        <x:v>30</x:v>
      </x:c>
    </x:row>
    <x:row r="84" spans="1:16" s="118" customFormat="1" ht="17.45" customHeight="1" x14ac:dyDescent="0.35">
      <x:c r="A84" s="117"/>
      <x:c r="B84" s="117"/>
      <x:c r="C84" s="199" t="str">
        <x:f>$T$14</x:f>
        <x:v>PGT (Other)</x:v>
      </x:c>
      <x:c r="D84" s="252" t="s">
        <x:v>11</x:v>
      </x:c>
      <x:c r="E84" s="253">
        <x:v>111.220</x:v>
      </x:c>
      <x:c r="F84" s="254">
        <x:v>0</x:v>
      </x:c>
      <x:c r="G84" s="255">
        <x:v>0</x:v>
      </x:c>
      <x:c r="H84" s="256">
        <x:v>111.22</x:v>
      </x:c>
      <x:c r="I84" s="257">
        <x:v>113786.9576</x:v>
      </x:c>
      <x:c r="J84" s="244">
        <x:v>0</x:v>
      </x:c>
      <x:c r="K84" s="244">
        <x:v>0</x:v>
      </x:c>
      <x:c r="M84" s="60" t="s">
        <x:v>283</x:v>
      </x:c>
      <x:c r="N84" s="60" t="s">
        <x:v>1</x:v>
      </x:c>
      <x:c r="O84" s="60" t="s">
        <x:v>96</x:v>
      </x:c>
      <x:c r="P84" s="60" t="s">
        <x:v>29</x:v>
      </x:c>
    </x:row>
    <x:row r="85" spans="1:16" s="118" customFormat="1" ht="17.45" customHeight="1" x14ac:dyDescent="0.35">
      <x:c r="A85" s="229"/>
      <x:c r="B85" s="229"/>
      <x:c r="C85" s="229"/>
      <x:c r="D85" s="219" t="s">
        <x:v>10</x:v>
      </x:c>
      <x:c r="E85" s="268">
        <x:v>21.370</x:v>
      </x:c>
      <x:c r="F85" s="269">
        <x:v>0</x:v>
      </x:c>
      <x:c r="G85" s="270">
        <x:v>0</x:v>
      </x:c>
      <x:c r="H85" s="271">
        <x:v>21.37</x:v>
      </x:c>
      <x:c r="I85" s="278">
        <x:v>21863.2196</x:v>
      </x:c>
      <x:c r="J85" s="278">
        <x:v>14638.2363</x:v>
      </x:c>
      <x:c r="K85" s="279">
        <x:v>0</x:v>
      </x:c>
      <x:c r="M85" s="60" t="s">
        <x:v>283</x:v>
      </x:c>
      <x:c r="N85" s="60" t="s">
        <x:v>1</x:v>
      </x:c>
      <x:c r="O85" s="60" t="s">
        <x:v>96</x:v>
      </x:c>
      <x:c r="P85" s="60" t="s">
        <x:v>30</x:v>
      </x:c>
    </x:row>
    <x:row r="86" spans="1:16" s="118" customFormat="1" ht="17.45" customHeight="1" x14ac:dyDescent="0.35">
      <x:c r="A86" s="239" t="s">
        <x:v>32</x:v>
      </x:c>
      <x:c r="B86" s="117" t="s">
        <x:v>247</x:v>
      </x:c>
      <x:c r="C86" s="117" t="str">
        <x:f>$T$18</x:f>
        <x:v>UG (Level 4 and 5)</x:v>
      </x:c>
      <x:c r="D86" s="123" t="s">
        <x:v>11</x:v>
      </x:c>
      <x:c r="E86" s="240">
        <x:v>15896.840</x:v>
      </x:c>
      <x:c r="F86" s="266">
        <x:v>0</x:v>
      </x:c>
      <x:c r="G86" s="241">
        <x:v>0</x:v>
      </x:c>
      <x:c r="H86" s="242">
        <x:v>15896.84</x:v>
      </x:c>
      <x:c r="I86" s="274">
        <x:v>0</x:v>
      </x:c>
      <x:c r="J86" s="275">
        <x:v>0</x:v>
      </x:c>
      <x:c r="K86" s="275">
        <x:v>0</x:v>
      </x:c>
      <x:c r="M86" s="60" t="s">
        <x:v>32</x:v>
      </x:c>
      <x:c r="N86" s="60" t="s">
        <x:v>2</x:v>
      </x:c>
      <x:c r="O86" s="60" t="s">
        <x:v>462</x:v>
      </x:c>
      <x:c r="P86" s="60" t="s">
        <x:v>29</x:v>
      </x:c>
    </x:row>
    <x:row r="87" spans="1:16" s="118" customFormat="1" ht="16.5" customHeight="1" x14ac:dyDescent="0.35">
      <x:c r="A87" s="117"/>
      <x:c r="B87" s="117"/>
      <x:c r="C87" s="124"/>
      <x:c r="D87" s="245" t="s">
        <x:v>10</x:v>
      </x:c>
      <x:c r="E87" s="246">
        <x:v>64.000</x:v>
      </x:c>
      <x:c r="F87" s="247">
        <x:v>0</x:v>
      </x:c>
      <x:c r="G87" s="248">
        <x:v>0</x:v>
      </x:c>
      <x:c r="H87" s="249">
        <x:v>64</x:v>
      </x:c>
      <x:c r="I87" s="409">
        <x:v>0</x:v>
      </x:c>
      <x:c r="J87" s="251">
        <x:v>0</x:v>
      </x:c>
      <x:c r="K87" s="272">
        <x:v>56271.36</x:v>
      </x:c>
      <x:c r="M87" s="60" t="s">
        <x:v>32</x:v>
      </x:c>
      <x:c r="N87" s="60" t="s">
        <x:v>2</x:v>
      </x:c>
      <x:c r="O87" s="60" t="s">
        <x:v>462</x:v>
      </x:c>
      <x:c r="P87" s="60" t="s">
        <x:v>30</x:v>
      </x:c>
    </x:row>
    <x:row r="88" spans="1:16" s="118" customFormat="1" ht="16.5" customHeight="1" x14ac:dyDescent="0.35">
      <x:c r="A88" s="126"/>
      <x:c r="B88" s="126"/>
      <x:c r="C88" s="199" t="str">
        <x:f>$T$19</x:f>
        <x:v>UG (Other)</x:v>
      </x:c>
      <x:c r="D88" s="395" t="s">
        <x:v>11</x:v>
      </x:c>
      <x:c r="E88" s="390">
        <x:v>170533.020</x:v>
      </x:c>
      <x:c r="F88" s="391">
        <x:v>0</x:v>
      </x:c>
      <x:c r="G88" s="392">
        <x:v>0</x:v>
      </x:c>
      <x:c r="H88" s="393">
        <x:v>170533.02</x:v>
      </x:c>
      <x:c r="I88" s="403">
        <x:v>0</x:v>
      </x:c>
      <x:c r="J88" s="404">
        <x:v>0</x:v>
      </x:c>
      <x:c r="K88" s="404">
        <x:v>0</x:v>
      </x:c>
      <x:c r="M88" s="60" t="s">
        <x:v>32</x:v>
      </x:c>
      <x:c r="N88" s="60" t="s">
        <x:v>2</x:v>
      </x:c>
      <x:c r="O88" s="60" t="s">
        <x:v>437</x:v>
      </x:c>
      <x:c r="P88" s="60" t="s">
        <x:v>29</x:v>
      </x:c>
    </x:row>
    <x:row r="89" spans="1:16" s="118" customFormat="1" ht="16.5" customHeight="1" x14ac:dyDescent="0.35">
      <x:c r="A89" s="126"/>
      <x:c r="B89" s="126"/>
      <x:c r="C89" s="323"/>
      <x:c r="D89" s="396" t="s">
        <x:v>10</x:v>
      </x:c>
      <x:c r="E89" s="282">
        <x:v>356.720</x:v>
      </x:c>
      <x:c r="F89" s="283">
        <x:v>0</x:v>
      </x:c>
      <x:c r="G89" s="284">
        <x:v>0</x:v>
      </x:c>
      <x:c r="H89" s="285">
        <x:v>356.72</x:v>
      </x:c>
      <x:c r="I89" s="387">
        <x:v>0</x:v>
      </x:c>
      <x:c r="J89" s="286">
        <x:v>0</x:v>
      </x:c>
      <x:c r="K89" s="408">
        <x:v>313642.4928</x:v>
      </x:c>
      <x:c r="M89" s="60" t="s">
        <x:v>32</x:v>
      </x:c>
      <x:c r="N89" s="60" t="s">
        <x:v>2</x:v>
      </x:c>
      <x:c r="O89" s="60" t="s">
        <x:v>437</x:v>
      </x:c>
      <x:c r="P89" s="60" t="s">
        <x:v>30</x:v>
      </x:c>
    </x:row>
    <x:row r="90" spans="1:16" s="118" customFormat="1" ht="17.45" customHeight="1" x14ac:dyDescent="0.35">
      <x:c r="A90" s="117"/>
      <x:c r="B90" s="117"/>
      <x:c r="C90" s="117" t="str">
        <x:f>$T$12</x:f>
        <x:v>PGT (UG fee)</x:v>
      </x:c>
      <x:c r="D90" s="123" t="s">
        <x:v>11</x:v>
      </x:c>
      <x:c r="E90" s="240">
        <x:v>2144.320</x:v>
      </x:c>
      <x:c r="F90" s="266">
        <x:v>0</x:v>
      </x:c>
      <x:c r="G90" s="241">
        <x:v>0</x:v>
      </x:c>
      <x:c r="H90" s="242">
        <x:v>2144.32</x:v>
      </x:c>
      <x:c r="I90" s="276">
        <x:v>0</x:v>
      </x:c>
      <x:c r="J90" s="267">
        <x:v>0</x:v>
      </x:c>
      <x:c r="K90" s="267">
        <x:v>0</x:v>
      </x:c>
      <x:c r="M90" s="60" t="s">
        <x:v>32</x:v>
      </x:c>
      <x:c r="N90" s="60" t="s">
        <x:v>2</x:v>
      </x:c>
      <x:c r="O90" s="60" t="s">
        <x:v>38</x:v>
      </x:c>
      <x:c r="P90" s="60" t="s">
        <x:v>29</x:v>
      </x:c>
    </x:row>
    <x:row r="91" spans="1:16" s="118" customFormat="1" ht="17.45" customHeight="1" x14ac:dyDescent="0.35">
      <x:c r="A91" s="117"/>
      <x:c r="B91" s="117"/>
      <x:c r="C91" s="124"/>
      <x:c r="D91" s="245" t="s">
        <x:v>10</x:v>
      </x:c>
      <x:c r="E91" s="246">
        <x:v>291.000</x:v>
      </x:c>
      <x:c r="F91" s="247">
        <x:v>0</x:v>
      </x:c>
      <x:c r="G91" s="248">
        <x:v>0</x:v>
      </x:c>
      <x:c r="H91" s="249">
        <x:v>291</x:v>
      </x:c>
      <x:c r="I91" s="250">
        <x:v>0</x:v>
      </x:c>
      <x:c r="J91" s="272">
        <x:v>199332.09</x:v>
      </x:c>
      <x:c r="K91" s="251">
        <x:v>0</x:v>
      </x:c>
      <x:c r="M91" s="60" t="s">
        <x:v>32</x:v>
      </x:c>
      <x:c r="N91" s="60" t="s">
        <x:v>2</x:v>
      </x:c>
      <x:c r="O91" s="60" t="s">
        <x:v>38</x:v>
      </x:c>
      <x:c r="P91" s="60" t="s">
        <x:v>30</x:v>
      </x:c>
    </x:row>
    <x:row r="92" spans="1:16" s="118" customFormat="1" ht="17.45" customHeight="1" x14ac:dyDescent="0.35">
      <x:c r="A92" s="117"/>
      <x:c r="B92" s="117"/>
      <x:c r="C92" s="199" t="str">
        <x:f>$T$13</x:f>
        <x:v>PGT (Masters' loan)</x:v>
      </x:c>
      <x:c r="D92" s="252" t="s">
        <x:v>11</x:v>
      </x:c>
      <x:c r="E92" s="253">
        <x:v>2678.570</x:v>
      </x:c>
      <x:c r="F92" s="254">
        <x:v>0</x:v>
      </x:c>
      <x:c r="G92" s="255">
        <x:v>0</x:v>
      </x:c>
      <x:c r="H92" s="256">
        <x:v>2678.57</x:v>
      </x:c>
      <x:c r="I92" s="244">
        <x:v>0</x:v>
      </x:c>
      <x:c r="J92" s="243">
        <x:v>0</x:v>
      </x:c>
      <x:c r="K92" s="244">
        <x:v>0</x:v>
      </x:c>
      <x:c r="M92" s="60" t="s">
        <x:v>32</x:v>
      </x:c>
      <x:c r="N92" s="60" t="s">
        <x:v>2</x:v>
      </x:c>
      <x:c r="O92" s="60" t="s">
        <x:v>95</x:v>
      </x:c>
      <x:c r="P92" s="60" t="s">
        <x:v>29</x:v>
      </x:c>
    </x:row>
    <x:row r="93" spans="1:16" s="118" customFormat="1" ht="17.45" customHeight="1" x14ac:dyDescent="0.35">
      <x:c r="A93" s="117"/>
      <x:c r="B93" s="117"/>
      <x:c r="C93" s="124"/>
      <x:c r="D93" s="245" t="s">
        <x:v>10</x:v>
      </x:c>
      <x:c r="E93" s="246">
        <x:v>8291.200</x:v>
      </x:c>
      <x:c r="F93" s="247">
        <x:v>0</x:v>
      </x:c>
      <x:c r="G93" s="248">
        <x:v>0</x:v>
      </x:c>
      <x:c r="H93" s="249">
        <x:v>8291.2</x:v>
      </x:c>
      <x:c r="I93" s="251">
        <x:v>0</x:v>
      </x:c>
      <x:c r="J93" s="272">
        <x:v>5679389.088</x:v>
      </x:c>
      <x:c r="K93" s="251">
        <x:v>0</x:v>
      </x:c>
      <x:c r="M93" s="60" t="s">
        <x:v>32</x:v>
      </x:c>
      <x:c r="N93" s="60" t="s">
        <x:v>2</x:v>
      </x:c>
      <x:c r="O93" s="60" t="s">
        <x:v>95</x:v>
      </x:c>
      <x:c r="P93" s="60" t="s">
        <x:v>30</x:v>
      </x:c>
    </x:row>
    <x:row r="94" spans="1:16" s="118" customFormat="1" ht="17.45" customHeight="1" x14ac:dyDescent="0.35">
      <x:c r="A94" s="117"/>
      <x:c r="B94" s="117"/>
      <x:c r="C94" s="199" t="str">
        <x:f>$T$14</x:f>
        <x:v>PGT (Other)</x:v>
      </x:c>
      <x:c r="D94" s="252" t="s">
        <x:v>11</x:v>
      </x:c>
      <x:c r="E94" s="253">
        <x:v>1117.960</x:v>
      </x:c>
      <x:c r="F94" s="254">
        <x:v>0</x:v>
      </x:c>
      <x:c r="G94" s="255">
        <x:v>0</x:v>
      </x:c>
      <x:c r="H94" s="256">
        <x:v>1117.96</x:v>
      </x:c>
      <x:c r="I94" s="257">
        <x:v>1143762.5168</x:v>
      </x:c>
      <x:c r="J94" s="244">
        <x:v>0</x:v>
      </x:c>
      <x:c r="K94" s="244">
        <x:v>0</x:v>
      </x:c>
      <x:c r="M94" s="60" t="s">
        <x:v>32</x:v>
      </x:c>
      <x:c r="N94" s="60" t="s">
        <x:v>2</x:v>
      </x:c>
      <x:c r="O94" s="60" t="s">
        <x:v>96</x:v>
      </x:c>
      <x:c r="P94" s="60" t="s">
        <x:v>29</x:v>
      </x:c>
    </x:row>
    <x:row r="95" spans="1:16" s="118" customFormat="1" ht="17.45" customHeight="1" x14ac:dyDescent="0.35">
      <x:c r="A95" s="117"/>
      <x:c r="B95" s="258"/>
      <x:c r="C95" s="258"/>
      <x:c r="D95" s="259" t="s">
        <x:v>10</x:v>
      </x:c>
      <x:c r="E95" s="260">
        <x:v>386.050</x:v>
      </x:c>
      <x:c r="F95" s="261">
        <x:v>0</x:v>
      </x:c>
      <x:c r="G95" s="262">
        <x:v>0</x:v>
      </x:c>
      <x:c r="H95" s="263">
        <x:v>386.05</x:v>
      </x:c>
      <x:c r="I95" s="264">
        <x:v>394960.034</x:v>
      </x:c>
      <x:c r="J95" s="264">
        <x:v>264440.3895</x:v>
      </x:c>
      <x:c r="K95" s="265">
        <x:v>0</x:v>
      </x:c>
      <x:c r="M95" s="60" t="s">
        <x:v>32</x:v>
      </x:c>
      <x:c r="N95" s="60" t="s">
        <x:v>2</x:v>
      </x:c>
      <x:c r="O95" s="60" t="s">
        <x:v>96</x:v>
      </x:c>
      <x:c r="P95" s="60" t="s">
        <x:v>30</x:v>
      </x:c>
    </x:row>
    <x:row r="96" spans="1:16" s="118" customFormat="1" ht="17.45" customHeight="1" x14ac:dyDescent="0.35">
      <x:c r="A96" s="117"/>
      <x:c r="B96" s="281" t="s">
        <x:v>161</x:v>
      </x:c>
      <x:c r="C96" s="124" t="str">
        <x:f>$T$18</x:f>
        <x:v>UG (Level 4 and 5)</x:v>
      </x:c>
      <x:c r="D96" s="245" t="s">
        <x:v>11</x:v>
      </x:c>
      <x:c r="E96" s="282">
        <x:v>111.500</x:v>
      </x:c>
      <x:c r="F96" s="283">
        <x:v>0</x:v>
      </x:c>
      <x:c r="G96" s="284">
        <x:v>0</x:v>
      </x:c>
      <x:c r="H96" s="285">
        <x:v>111.5</x:v>
      </x:c>
      <x:c r="I96" s="286">
        <x:v>0</x:v>
      </x:c>
      <x:c r="J96" s="287">
        <x:v>0</x:v>
      </x:c>
      <x:c r="K96" s="287">
        <x:v>0</x:v>
      </x:c>
      <x:c r="M96" s="60" t="s">
        <x:v>32</x:v>
      </x:c>
      <x:c r="N96" s="60" t="s">
        <x:v>13</x:v>
      </x:c>
      <x:c r="O96" s="60" t="s">
        <x:v>462</x:v>
      </x:c>
      <x:c r="P96" s="60" t="s">
        <x:v>29</x:v>
      </x:c>
    </x:row>
    <x:row r="97" spans="1:16" s="118" customFormat="1" ht="17.45" customHeight="1" x14ac:dyDescent="0.35">
      <x:c r="A97" s="126"/>
      <x:c r="B97" s="168"/>
      <x:c r="C97" s="288" t="str">
        <x:f>$T$19</x:f>
        <x:v>UG (Other)</x:v>
      </x:c>
      <x:c r="D97" s="411" t="s">
        <x:v>11</x:v>
      </x:c>
      <x:c r="E97" s="289">
        <x:v>11343.500</x:v>
      </x:c>
      <x:c r="F97" s="290">
        <x:v>0</x:v>
      </x:c>
      <x:c r="G97" s="291">
        <x:v>0</x:v>
      </x:c>
      <x:c r="H97" s="315">
        <x:v>11343.5</x:v>
      </x:c>
      <x:c r="I97" s="286">
        <x:v>0</x:v>
      </x:c>
      <x:c r="J97" s="316">
        <x:v>0</x:v>
      </x:c>
      <x:c r="K97" s="316">
        <x:v>0</x:v>
      </x:c>
      <x:c r="M97" s="60" t="s">
        <x:v>32</x:v>
      </x:c>
      <x:c r="N97" s="60" t="s">
        <x:v>13</x:v>
      </x:c>
      <x:c r="O97" s="60" t="s">
        <x:v>437</x:v>
      </x:c>
      <x:c r="P97" s="60" t="s">
        <x:v>29</x:v>
      </x:c>
    </x:row>
    <x:row r="98" spans="1:16" s="118" customFormat="1" ht="17.45" customHeight="1" x14ac:dyDescent="0.35">
      <x:c r="A98" s="117"/>
      <x:c r="B98" s="281"/>
      <x:c r="C98" s="124" t="str">
        <x:f>$T$12</x:f>
        <x:v>PGT (UG fee)</x:v>
      </x:c>
      <x:c r="D98" s="245" t="s">
        <x:v>11</x:v>
      </x:c>
      <x:c r="E98" s="282">
        <x:v>4.000</x:v>
      </x:c>
      <x:c r="F98" s="283">
        <x:v>0</x:v>
      </x:c>
      <x:c r="G98" s="284">
        <x:v>0</x:v>
      </x:c>
      <x:c r="H98" s="285">
        <x:v>4</x:v>
      </x:c>
      <x:c r="I98" s="286">
        <x:v>0</x:v>
      </x:c>
      <x:c r="J98" s="287">
        <x:v>0</x:v>
      </x:c>
      <x:c r="K98" s="287">
        <x:v>0</x:v>
      </x:c>
      <x:c r="M98" s="60" t="s">
        <x:v>32</x:v>
      </x:c>
      <x:c r="N98" s="60" t="s">
        <x:v>13</x:v>
      </x:c>
      <x:c r="O98" s="60" t="s">
        <x:v>38</x:v>
      </x:c>
      <x:c r="P98" s="60" t="s">
        <x:v>29</x:v>
      </x:c>
    </x:row>
    <x:row r="99" spans="1:16" s="118" customFormat="1" ht="17.45" customHeight="1" x14ac:dyDescent="0.35">
      <x:c r="A99" s="117"/>
      <x:c r="B99" s="117"/>
      <x:c r="C99" s="288" t="str">
        <x:f>$T$13</x:f>
        <x:v>PGT (Masters' loan)</x:v>
      </x:c>
      <x:c r="D99" s="245" t="s">
        <x:v>11</x:v>
      </x:c>
      <x:c r="E99" s="289">
        <x:v>63.000</x:v>
      </x:c>
      <x:c r="F99" s="290">
        <x:v>0</x:v>
      </x:c>
      <x:c r="G99" s="291">
        <x:v>0</x:v>
      </x:c>
      <x:c r="H99" s="285">
        <x:v>63</x:v>
      </x:c>
      <x:c r="I99" s="292">
        <x:v>0</x:v>
      </x:c>
      <x:c r="J99" s="292">
        <x:v>0</x:v>
      </x:c>
      <x:c r="K99" s="292">
        <x:v>0</x:v>
      </x:c>
      <x:c r="M99" s="60" t="s">
        <x:v>32</x:v>
      </x:c>
      <x:c r="N99" s="60" t="s">
        <x:v>13</x:v>
      </x:c>
      <x:c r="O99" s="60" t="s">
        <x:v>95</x:v>
      </x:c>
      <x:c r="P99" s="60" t="s">
        <x:v>29</x:v>
      </x:c>
    </x:row>
    <x:row r="100" spans="1:16" s="118" customFormat="1" ht="17.45" customHeight="1" x14ac:dyDescent="0.35">
      <x:c r="A100" s="117"/>
      <x:c r="B100" s="258"/>
      <x:c r="C100" s="293" t="str">
        <x:f>$T$14</x:f>
        <x:v>PGT (Other)</x:v>
      </x:c>
      <x:c r="D100" s="294" t="s">
        <x:v>11</x:v>
      </x:c>
      <x:c r="E100" s="295">
        <x:v>0</x:v>
      </x:c>
      <x:c r="F100" s="296">
        <x:v>0</x:v>
      </x:c>
      <x:c r="G100" s="297">
        <x:v>0</x:v>
      </x:c>
      <x:c r="H100" s="298">
        <x:v>0</x:v>
      </x:c>
      <x:c r="I100" s="264">
        <x:v>0</x:v>
      </x:c>
      <x:c r="J100" s="299">
        <x:v>0</x:v>
      </x:c>
      <x:c r="K100" s="299">
        <x:v>0</x:v>
      </x:c>
      <x:c r="M100" s="60" t="s">
        <x:v>32</x:v>
      </x:c>
      <x:c r="N100" s="60" t="s">
        <x:v>13</x:v>
      </x:c>
      <x:c r="O100" s="60" t="s">
        <x:v>96</x:v>
      </x:c>
      <x:c r="P100" s="60" t="s">
        <x:v>29</x:v>
      </x:c>
    </x:row>
    <x:row r="101" spans="1:16" s="118" customFormat="1" ht="17.45" customHeight="1" x14ac:dyDescent="0.35">
      <x:c r="A101" s="117"/>
      <x:c r="B101" s="117" t="s">
        <x:v>251</x:v>
      </x:c>
      <x:c r="C101" s="117" t="str">
        <x:f>$T$18</x:f>
        <x:v>UG (Level 4 and 5)</x:v>
      </x:c>
      <x:c r="D101" s="123" t="s">
        <x:v>11</x:v>
      </x:c>
      <x:c r="E101" s="240">
        <x:v>5689.310</x:v>
      </x:c>
      <x:c r="F101" s="266">
        <x:v>0</x:v>
      </x:c>
      <x:c r="G101" s="241">
        <x:v>0</x:v>
      </x:c>
      <x:c r="H101" s="242">
        <x:v>5689.31</x:v>
      </x:c>
      <x:c r="I101" s="243">
        <x:v>0</x:v>
      </x:c>
      <x:c r="J101" s="267">
        <x:v>0</x:v>
      </x:c>
      <x:c r="K101" s="267">
        <x:v>0</x:v>
      </x:c>
      <x:c r="M101" s="60" t="s">
        <x:v>32</x:v>
      </x:c>
      <x:c r="N101" s="60" t="s">
        <x:v>1</x:v>
      </x:c>
      <x:c r="O101" s="60" t="s">
        <x:v>462</x:v>
      </x:c>
      <x:c r="P101" s="60" t="s">
        <x:v>29</x:v>
      </x:c>
    </x:row>
    <x:row r="102" spans="1:16" s="118" customFormat="1" ht="17.45" customHeight="1" x14ac:dyDescent="0.35">
      <x:c r="A102" s="117"/>
      <x:c r="B102" s="117"/>
      <x:c r="C102" s="124"/>
      <x:c r="D102" s="245" t="s">
        <x:v>10</x:v>
      </x:c>
      <x:c r="E102" s="246">
        <x:v>4.000</x:v>
      </x:c>
      <x:c r="F102" s="247">
        <x:v>0</x:v>
      </x:c>
      <x:c r="G102" s="248">
        <x:v>0</x:v>
      </x:c>
      <x:c r="H102" s="249">
        <x:v>4</x:v>
      </x:c>
      <x:c r="I102" s="250">
        <x:v>0</x:v>
      </x:c>
      <x:c r="J102" s="251">
        <x:v>0</x:v>
      </x:c>
      <x:c r="K102" s="251">
        <x:v>0</x:v>
      </x:c>
      <x:c r="M102" s="60" t="s">
        <x:v>32</x:v>
      </x:c>
      <x:c r="N102" s="60" t="s">
        <x:v>1</x:v>
      </x:c>
      <x:c r="O102" s="60" t="s">
        <x:v>462</x:v>
      </x:c>
      <x:c r="P102" s="60" t="s">
        <x:v>30</x:v>
      </x:c>
    </x:row>
    <x:row r="103" spans="1:16" s="118" customFormat="1" ht="17.45" customHeight="1" x14ac:dyDescent="0.35">
      <x:c r="A103" s="126"/>
      <x:c r="B103" s="126"/>
      <x:c r="C103" s="199" t="str">
        <x:f>$T$19</x:f>
        <x:v>UG (Other)</x:v>
      </x:c>
      <x:c r="D103" s="395" t="s">
        <x:v>11</x:v>
      </x:c>
      <x:c r="E103" s="390">
        <x:v>18693.990</x:v>
      </x:c>
      <x:c r="F103" s="391">
        <x:v>0</x:v>
      </x:c>
      <x:c r="G103" s="392">
        <x:v>0</x:v>
      </x:c>
      <x:c r="H103" s="393">
        <x:v>18693.99</x:v>
      </x:c>
      <x:c r="I103" s="387">
        <x:v>0</x:v>
      </x:c>
      <x:c r="J103" s="404">
        <x:v>0</x:v>
      </x:c>
      <x:c r="K103" s="404">
        <x:v>0</x:v>
      </x:c>
      <x:c r="M103" s="60" t="s">
        <x:v>32</x:v>
      </x:c>
      <x:c r="N103" s="60" t="s">
        <x:v>1</x:v>
      </x:c>
      <x:c r="O103" s="60" t="s">
        <x:v>437</x:v>
      </x:c>
      <x:c r="P103" s="60" t="s">
        <x:v>29</x:v>
      </x:c>
    </x:row>
    <x:row r="104" spans="1:16" s="118" customFormat="1" ht="17.45" customHeight="1" x14ac:dyDescent="0.35">
      <x:c r="A104" s="126"/>
      <x:c r="B104" s="126"/>
      <x:c r="C104" s="323"/>
      <x:c r="D104" s="396" t="s">
        <x:v>10</x:v>
      </x:c>
      <x:c r="E104" s="282">
        <x:v>65.520</x:v>
      </x:c>
      <x:c r="F104" s="283">
        <x:v>0</x:v>
      </x:c>
      <x:c r="G104" s="284">
        <x:v>0</x:v>
      </x:c>
      <x:c r="H104" s="285">
        <x:v>65.52</x:v>
      </x:c>
      <x:c r="I104" s="387">
        <x:v>0</x:v>
      </x:c>
      <x:c r="J104" s="286">
        <x:v>0</x:v>
      </x:c>
      <x:c r="K104" s="286">
        <x:v>0</x:v>
      </x:c>
      <x:c r="M104" s="60" t="s">
        <x:v>32</x:v>
      </x:c>
      <x:c r="N104" s="60" t="s">
        <x:v>1</x:v>
      </x:c>
      <x:c r="O104" s="60" t="s">
        <x:v>437</x:v>
      </x:c>
      <x:c r="P104" s="60" t="s">
        <x:v>30</x:v>
      </x:c>
    </x:row>
    <x:row r="105" spans="1:16" s="118" customFormat="1" ht="17.45" customHeight="1" x14ac:dyDescent="0.35">
      <x:c r="A105" s="117"/>
      <x:c r="B105" s="117"/>
      <x:c r="C105" s="117" t="str">
        <x:f>$T$12</x:f>
        <x:v>PGT (UG fee)</x:v>
      </x:c>
      <x:c r="D105" s="123" t="s">
        <x:v>11</x:v>
      </x:c>
      <x:c r="E105" s="240">
        <x:v>519.040</x:v>
      </x:c>
      <x:c r="F105" s="266">
        <x:v>0</x:v>
      </x:c>
      <x:c r="G105" s="241">
        <x:v>0</x:v>
      </x:c>
      <x:c r="H105" s="242">
        <x:v>519.04</x:v>
      </x:c>
      <x:c r="I105" s="276">
        <x:v>0</x:v>
      </x:c>
      <x:c r="J105" s="267">
        <x:v>0</x:v>
      </x:c>
      <x:c r="K105" s="267">
        <x:v>0</x:v>
      </x:c>
      <x:c r="M105" s="60" t="s">
        <x:v>32</x:v>
      </x:c>
      <x:c r="N105" s="60" t="s">
        <x:v>1</x:v>
      </x:c>
      <x:c r="O105" s="60" t="s">
        <x:v>38</x:v>
      </x:c>
      <x:c r="P105" s="60" t="s">
        <x:v>29</x:v>
      </x:c>
    </x:row>
    <x:row r="106" spans="1:16" s="118" customFormat="1" ht="17.45" customHeight="1" x14ac:dyDescent="0.35">
      <x:c r="A106" s="117"/>
      <x:c r="B106" s="117"/>
      <x:c r="C106" s="124"/>
      <x:c r="D106" s="245" t="s">
        <x:v>10</x:v>
      </x:c>
      <x:c r="E106" s="246">
        <x:v>2.970</x:v>
      </x:c>
      <x:c r="F106" s="247">
        <x:v>0</x:v>
      </x:c>
      <x:c r="G106" s="248">
        <x:v>0</x:v>
      </x:c>
      <x:c r="H106" s="249">
        <x:v>2.97</x:v>
      </x:c>
      <x:c r="I106" s="250">
        <x:v>0</x:v>
      </x:c>
      <x:c r="J106" s="272">
        <x:v>2034.4203</x:v>
      </x:c>
      <x:c r="K106" s="251">
        <x:v>0</x:v>
      </x:c>
      <x:c r="M106" s="60" t="s">
        <x:v>32</x:v>
      </x:c>
      <x:c r="N106" s="60" t="s">
        <x:v>1</x:v>
      </x:c>
      <x:c r="O106" s="60" t="s">
        <x:v>38</x:v>
      </x:c>
      <x:c r="P106" s="60" t="s">
        <x:v>30</x:v>
      </x:c>
    </x:row>
    <x:row r="107" spans="1:16" s="118" customFormat="1" ht="17.45" customHeight="1" x14ac:dyDescent="0.35">
      <x:c r="A107" s="117"/>
      <x:c r="B107" s="117"/>
      <x:c r="C107" s="199" t="str">
        <x:f>$T$13</x:f>
        <x:v>PGT (Masters' loan)</x:v>
      </x:c>
      <x:c r="D107" s="252" t="s">
        <x:v>11</x:v>
      </x:c>
      <x:c r="E107" s="253">
        <x:v>2246.570</x:v>
      </x:c>
      <x:c r="F107" s="254">
        <x:v>0</x:v>
      </x:c>
      <x:c r="G107" s="255">
        <x:v>0</x:v>
      </x:c>
      <x:c r="H107" s="256">
        <x:v>2246.57</x:v>
      </x:c>
      <x:c r="I107" s="244">
        <x:v>0</x:v>
      </x:c>
      <x:c r="J107" s="276">
        <x:v>0</x:v>
      </x:c>
      <x:c r="K107" s="244">
        <x:v>0</x:v>
      </x:c>
      <x:c r="M107" s="60" t="s">
        <x:v>32</x:v>
      </x:c>
      <x:c r="N107" s="60" t="s">
        <x:v>1</x:v>
      </x:c>
      <x:c r="O107" s="60" t="s">
        <x:v>95</x:v>
      </x:c>
      <x:c r="P107" s="60" t="s">
        <x:v>29</x:v>
      </x:c>
    </x:row>
    <x:row r="108" spans="1:16" s="118" customFormat="1" ht="17.45" customHeight="1" x14ac:dyDescent="0.35">
      <x:c r="A108" s="117"/>
      <x:c r="B108" s="117"/>
      <x:c r="C108" s="124"/>
      <x:c r="D108" s="245" t="s">
        <x:v>10</x:v>
      </x:c>
      <x:c r="E108" s="246">
        <x:v>4494.330</x:v>
      </x:c>
      <x:c r="F108" s="247">
        <x:v>0</x:v>
      </x:c>
      <x:c r="G108" s="248">
        <x:v>0</x:v>
      </x:c>
      <x:c r="H108" s="249">
        <x:v>4494.33</x:v>
      </x:c>
      <x:c r="I108" s="251">
        <x:v>0</x:v>
      </x:c>
      <x:c r="J108" s="277">
        <x:v>3078571.1067</x:v>
      </x:c>
      <x:c r="K108" s="273">
        <x:v>0</x:v>
      </x:c>
      <x:c r="M108" s="60" t="s">
        <x:v>32</x:v>
      </x:c>
      <x:c r="N108" s="60" t="s">
        <x:v>1</x:v>
      </x:c>
      <x:c r="O108" s="60" t="s">
        <x:v>95</x:v>
      </x:c>
      <x:c r="P108" s="60" t="s">
        <x:v>30</x:v>
      </x:c>
    </x:row>
    <x:row r="109" spans="1:16" s="118" customFormat="1" ht="17.45" customHeight="1" x14ac:dyDescent="0.35">
      <x:c r="A109" s="117"/>
      <x:c r="B109" s="117"/>
      <x:c r="C109" s="199" t="str">
        <x:f>$T$14</x:f>
        <x:v>PGT (Other)</x:v>
      </x:c>
      <x:c r="D109" s="252" t="s">
        <x:v>11</x:v>
      </x:c>
      <x:c r="E109" s="253">
        <x:v>2872.060</x:v>
      </x:c>
      <x:c r="F109" s="254">
        <x:v>0</x:v>
      </x:c>
      <x:c r="G109" s="255">
        <x:v>0</x:v>
      </x:c>
      <x:c r="H109" s="256">
        <x:v>2872.06</x:v>
      </x:c>
      <x:c r="I109" s="257">
        <x:v>2938347.1448</x:v>
      </x:c>
      <x:c r="J109" s="244">
        <x:v>0</x:v>
      </x:c>
      <x:c r="K109" s="244">
        <x:v>0</x:v>
      </x:c>
      <x:c r="M109" s="60" t="s">
        <x:v>32</x:v>
      </x:c>
      <x:c r="N109" s="60" t="s">
        <x:v>1</x:v>
      </x:c>
      <x:c r="O109" s="60" t="s">
        <x:v>96</x:v>
      </x:c>
      <x:c r="P109" s="60" t="s">
        <x:v>29</x:v>
      </x:c>
    </x:row>
    <x:row r="110" spans="1:16" s="118" customFormat="1" ht="17.45" customHeight="1" x14ac:dyDescent="0.35">
      <x:c r="A110" s="229"/>
      <x:c r="B110" s="229"/>
      <x:c r="C110" s="229"/>
      <x:c r="D110" s="219" t="s">
        <x:v>10</x:v>
      </x:c>
      <x:c r="E110" s="268">
        <x:v>659.420</x:v>
      </x:c>
      <x:c r="F110" s="269">
        <x:v>0</x:v>
      </x:c>
      <x:c r="G110" s="270">
        <x:v>0</x:v>
      </x:c>
      <x:c r="H110" s="271">
        <x:v>659.42</x:v>
      </x:c>
      <x:c r="I110" s="277">
        <x:v>674639.4136</x:v>
      </x:c>
      <x:c r="J110" s="277">
        <x:v>451696.1058</x:v>
      </x:c>
      <x:c r="K110" s="251">
        <x:v>0</x:v>
      </x:c>
      <x:c r="M110" s="60" t="s">
        <x:v>32</x:v>
      </x:c>
      <x:c r="N110" s="60" t="s">
        <x:v>1</x:v>
      </x:c>
      <x:c r="O110" s="60" t="s">
        <x:v>96</x:v>
      </x:c>
      <x:c r="P110" s="60" t="s">
        <x:v>30</x:v>
      </x:c>
    </x:row>
    <x:row r="111" spans="1:16" s="118" customFormat="1" ht="17.45" customHeight="1" x14ac:dyDescent="0.35">
      <x:c r="A111" s="239" t="s">
        <x:v>8</x:v>
      </x:c>
      <x:c r="B111" s="117" t="s">
        <x:v>247</x:v>
      </x:c>
      <x:c r="C111" s="117" t="str">
        <x:f>$T$18</x:f>
        <x:v>UG (Level 4 and 5)</x:v>
      </x:c>
      <x:c r="D111" s="123" t="s">
        <x:v>11</x:v>
      </x:c>
      <x:c r="E111" s="240">
        <x:v>12834.240</x:v>
      </x:c>
      <x:c r="F111" s="266">
        <x:v>0</x:v>
      </x:c>
      <x:c r="G111" s="241">
        <x:v>0</x:v>
      </x:c>
      <x:c r="H111" s="242">
        <x:v>12834.24</x:v>
      </x:c>
      <x:c r="I111" s="274">
        <x:v>0</x:v>
      </x:c>
      <x:c r="J111" s="275">
        <x:v>0</x:v>
      </x:c>
      <x:c r="K111" s="275">
        <x:v>0</x:v>
      </x:c>
      <x:c r="M111" s="60" t="s">
        <x:v>8</x:v>
      </x:c>
      <x:c r="N111" s="60" t="s">
        <x:v>2</x:v>
      </x:c>
      <x:c r="O111" s="60" t="s">
        <x:v>462</x:v>
      </x:c>
      <x:c r="P111" s="60" t="s">
        <x:v>29</x:v>
      </x:c>
    </x:row>
    <x:row r="112" spans="1:16" s="118" customFormat="1" ht="17.45" customHeight="1" x14ac:dyDescent="0.35">
      <x:c r="A112" s="117"/>
      <x:c r="B112" s="117"/>
      <x:c r="C112" s="124"/>
      <x:c r="D112" s="245" t="s">
        <x:v>10</x:v>
      </x:c>
      <x:c r="E112" s="246">
        <x:v>0</x:v>
      </x:c>
      <x:c r="F112" s="247">
        <x:v>0</x:v>
      </x:c>
      <x:c r="G112" s="248">
        <x:v>0</x:v>
      </x:c>
      <x:c r="H112" s="249">
        <x:v>0</x:v>
      </x:c>
      <x:c r="I112" s="409">
        <x:v>0</x:v>
      </x:c>
      <x:c r="J112" s="251">
        <x:v>0</x:v>
      </x:c>
      <x:c r="K112" s="272">
        <x:v>0</x:v>
      </x:c>
      <x:c r="M112" s="60" t="s">
        <x:v>8</x:v>
      </x:c>
      <x:c r="N112" s="60" t="s">
        <x:v>2</x:v>
      </x:c>
      <x:c r="O112" s="60" t="s">
        <x:v>462</x:v>
      </x:c>
      <x:c r="P112" s="60" t="s">
        <x:v>30</x:v>
      </x:c>
    </x:row>
    <x:row r="113" spans="1:16" s="118" customFormat="1" ht="17.45" customHeight="1" x14ac:dyDescent="0.35">
      <x:c r="A113" s="126"/>
      <x:c r="B113" s="126"/>
      <x:c r="C113" s="199" t="str">
        <x:f>$T$19</x:f>
        <x:v>UG (Other)</x:v>
      </x:c>
      <x:c r="D113" s="395" t="s">
        <x:v>11</x:v>
      </x:c>
      <x:c r="E113" s="390">
        <x:v>376728.930</x:v>
      </x:c>
      <x:c r="F113" s="391">
        <x:v>0</x:v>
      </x:c>
      <x:c r="G113" s="392">
        <x:v>0</x:v>
      </x:c>
      <x:c r="H113" s="393">
        <x:v>376728.93</x:v>
      </x:c>
      <x:c r="I113" s="410">
        <x:v>0</x:v>
      </x:c>
      <x:c r="J113" s="404">
        <x:v>0</x:v>
      </x:c>
      <x:c r="K113" s="404">
        <x:v>0</x:v>
      </x:c>
      <x:c r="M113" s="60" t="s">
        <x:v>8</x:v>
      </x:c>
      <x:c r="N113" s="60" t="s">
        <x:v>2</x:v>
      </x:c>
      <x:c r="O113" s="60" t="s">
        <x:v>437</x:v>
      </x:c>
      <x:c r="P113" s="60" t="s">
        <x:v>29</x:v>
      </x:c>
    </x:row>
    <x:row r="114" spans="1:16" s="118" customFormat="1" ht="17.45" customHeight="1" x14ac:dyDescent="0.35">
      <x:c r="A114" s="126"/>
      <x:c r="B114" s="126"/>
      <x:c r="C114" s="323"/>
      <x:c r="D114" s="396" t="s">
        <x:v>10</x:v>
      </x:c>
      <x:c r="E114" s="282">
        <x:v>977.290</x:v>
      </x:c>
      <x:c r="F114" s="283">
        <x:v>0</x:v>
      </x:c>
      <x:c r="G114" s="284">
        <x:v>0</x:v>
      </x:c>
      <x:c r="H114" s="285">
        <x:v>977.29</x:v>
      </x:c>
      <x:c r="I114" s="401">
        <x:v>0</x:v>
      </x:c>
      <x:c r="J114" s="286">
        <x:v>0</x:v>
      </x:c>
      <x:c r="K114" s="408">
        <x:v>660980.3186</x:v>
      </x:c>
      <x:c r="M114" s="60" t="s">
        <x:v>8</x:v>
      </x:c>
      <x:c r="N114" s="60" t="s">
        <x:v>2</x:v>
      </x:c>
      <x:c r="O114" s="60" t="s">
        <x:v>437</x:v>
      </x:c>
      <x:c r="P114" s="60" t="s">
        <x:v>30</x:v>
      </x:c>
    </x:row>
    <x:row r="115" spans="1:16" s="118" customFormat="1" ht="17.45" customHeight="1" x14ac:dyDescent="0.35">
      <x:c r="A115" s="117"/>
      <x:c r="B115" s="117"/>
      <x:c r="C115" s="117" t="str">
        <x:f>$T$12</x:f>
        <x:v>PGT (UG fee)</x:v>
      </x:c>
      <x:c r="D115" s="123" t="s">
        <x:v>11</x:v>
      </x:c>
      <x:c r="E115" s="240">
        <x:v>46.190</x:v>
      </x:c>
      <x:c r="F115" s="266">
        <x:v>0</x:v>
      </x:c>
      <x:c r="G115" s="241">
        <x:v>0</x:v>
      </x:c>
      <x:c r="H115" s="242">
        <x:v>46.19</x:v>
      </x:c>
      <x:c r="I115" s="276">
        <x:v>0</x:v>
      </x:c>
      <x:c r="J115" s="267">
        <x:v>0</x:v>
      </x:c>
      <x:c r="K115" s="267">
        <x:v>0</x:v>
      </x:c>
      <x:c r="M115" s="60" t="s">
        <x:v>8</x:v>
      </x:c>
      <x:c r="N115" s="60" t="s">
        <x:v>2</x:v>
      </x:c>
      <x:c r="O115" s="60" t="s">
        <x:v>38</x:v>
      </x:c>
      <x:c r="P115" s="60" t="s">
        <x:v>29</x:v>
      </x:c>
    </x:row>
    <x:row r="116" spans="1:16" s="118" customFormat="1" ht="17.45" customHeight="1" x14ac:dyDescent="0.35">
      <x:c r="A116" s="117"/>
      <x:c r="B116" s="117"/>
      <x:c r="C116" s="124"/>
      <x:c r="D116" s="245" t="s">
        <x:v>10</x:v>
      </x:c>
      <x:c r="E116" s="246">
        <x:v>0</x:v>
      </x:c>
      <x:c r="F116" s="247">
        <x:v>0</x:v>
      </x:c>
      <x:c r="G116" s="248">
        <x:v>0</x:v>
      </x:c>
      <x:c r="H116" s="249">
        <x:v>0</x:v>
      </x:c>
      <x:c r="I116" s="250">
        <x:v>0</x:v>
      </x:c>
      <x:c r="J116" s="251">
        <x:v>0</x:v>
      </x:c>
      <x:c r="K116" s="251">
        <x:v>0</x:v>
      </x:c>
      <x:c r="M116" s="60" t="s">
        <x:v>8</x:v>
      </x:c>
      <x:c r="N116" s="60" t="s">
        <x:v>2</x:v>
      </x:c>
      <x:c r="O116" s="60" t="s">
        <x:v>38</x:v>
      </x:c>
      <x:c r="P116" s="60" t="s">
        <x:v>30</x:v>
      </x:c>
    </x:row>
    <x:row r="117" spans="1:16" s="118" customFormat="1" ht="17.45" customHeight="1" x14ac:dyDescent="0.35">
      <x:c r="A117" s="117"/>
      <x:c r="B117" s="117"/>
      <x:c r="C117" s="199" t="str">
        <x:f>$T$13</x:f>
        <x:v>PGT (Masters' loan)</x:v>
      </x:c>
      <x:c r="D117" s="252" t="s">
        <x:v>11</x:v>
      </x:c>
      <x:c r="E117" s="253">
        <x:v>5718.570</x:v>
      </x:c>
      <x:c r="F117" s="254">
        <x:v>0</x:v>
      </x:c>
      <x:c r="G117" s="255">
        <x:v>0</x:v>
      </x:c>
      <x:c r="H117" s="256">
        <x:v>5718.57</x:v>
      </x:c>
      <x:c r="I117" s="276">
        <x:v>0</x:v>
      </x:c>
      <x:c r="J117" s="244">
        <x:v>0</x:v>
      </x:c>
      <x:c r="K117" s="244">
        <x:v>0</x:v>
      </x:c>
      <x:c r="M117" s="60" t="s">
        <x:v>8</x:v>
      </x:c>
      <x:c r="N117" s="60" t="s">
        <x:v>2</x:v>
      </x:c>
      <x:c r="O117" s="60" t="s">
        <x:v>95</x:v>
      </x:c>
      <x:c r="P117" s="60" t="s">
        <x:v>29</x:v>
      </x:c>
    </x:row>
    <x:row r="118" spans="1:16" s="118" customFormat="1" ht="17.45" customHeight="1" x14ac:dyDescent="0.35">
      <x:c r="A118" s="117"/>
      <x:c r="B118" s="117"/>
      <x:c r="C118" s="124"/>
      <x:c r="D118" s="245" t="s">
        <x:v>10</x:v>
      </x:c>
      <x:c r="E118" s="246">
        <x:v>14895.460</x:v>
      </x:c>
      <x:c r="F118" s="247">
        <x:v>0</x:v>
      </x:c>
      <x:c r="G118" s="248">
        <x:v>0</x:v>
      </x:c>
      <x:c r="H118" s="249">
        <x:v>14895.46</x:v>
      </x:c>
      <x:c r="I118" s="250">
        <x:v>0</x:v>
      </x:c>
      <x:c r="J118" s="251">
        <x:v>0</x:v>
      </x:c>
      <x:c r="K118" s="251">
        <x:v>0</x:v>
      </x:c>
      <x:c r="M118" s="60" t="s">
        <x:v>8</x:v>
      </x:c>
      <x:c r="N118" s="60" t="s">
        <x:v>2</x:v>
      </x:c>
      <x:c r="O118" s="60" t="s">
        <x:v>95</x:v>
      </x:c>
      <x:c r="P118" s="60" t="s">
        <x:v>30</x:v>
      </x:c>
    </x:row>
    <x:row r="119" spans="1:16" s="118" customFormat="1" ht="17.45" customHeight="1" x14ac:dyDescent="0.35">
      <x:c r="A119" s="117"/>
      <x:c r="B119" s="117"/>
      <x:c r="C119" s="199" t="str">
        <x:f>$T$14</x:f>
        <x:v>PGT (Other)</x:v>
      </x:c>
      <x:c r="D119" s="252" t="s">
        <x:v>11</x:v>
      </x:c>
      <x:c r="E119" s="253">
        <x:v>1363.030</x:v>
      </x:c>
      <x:c r="F119" s="254">
        <x:v>0</x:v>
      </x:c>
      <x:c r="G119" s="255">
        <x:v>0</x:v>
      </x:c>
      <x:c r="H119" s="256">
        <x:v>1363.03</x:v>
      </x:c>
      <x:c r="I119" s="276">
        <x:v>0</x:v>
      </x:c>
      <x:c r="J119" s="244">
        <x:v>0</x:v>
      </x:c>
      <x:c r="K119" s="244">
        <x:v>0</x:v>
      </x:c>
      <x:c r="M119" s="60" t="s">
        <x:v>8</x:v>
      </x:c>
      <x:c r="N119" s="60" t="s">
        <x:v>2</x:v>
      </x:c>
      <x:c r="O119" s="60" t="s">
        <x:v>96</x:v>
      </x:c>
      <x:c r="P119" s="60" t="s">
        <x:v>29</x:v>
      </x:c>
    </x:row>
    <x:row r="120" spans="1:16" s="118" customFormat="1" ht="17.45" customHeight="1" x14ac:dyDescent="0.35">
      <x:c r="A120" s="117"/>
      <x:c r="B120" s="258"/>
      <x:c r="C120" s="258"/>
      <x:c r="D120" s="259" t="s">
        <x:v>10</x:v>
      </x:c>
      <x:c r="E120" s="260">
        <x:v>144.950</x:v>
      </x:c>
      <x:c r="F120" s="261">
        <x:v>0</x:v>
      </x:c>
      <x:c r="G120" s="262">
        <x:v>0</x:v>
      </x:c>
      <x:c r="H120" s="263">
        <x:v>144.95</x:v>
      </x:c>
      <x:c r="I120" s="300">
        <x:v>0</x:v>
      </x:c>
      <x:c r="J120" s="265">
        <x:v>0</x:v>
      </x:c>
      <x:c r="K120" s="265">
        <x:v>0</x:v>
      </x:c>
      <x:c r="M120" s="60" t="s">
        <x:v>8</x:v>
      </x:c>
      <x:c r="N120" s="60" t="s">
        <x:v>2</x:v>
      </x:c>
      <x:c r="O120" s="60" t="s">
        <x:v>96</x:v>
      </x:c>
      <x:c r="P120" s="60" t="s">
        <x:v>30</x:v>
      </x:c>
    </x:row>
    <x:row r="121" spans="1:16" s="118" customFormat="1" ht="17.45" customHeight="1" x14ac:dyDescent="0.35">
      <x:c r="A121" s="117"/>
      <x:c r="B121" s="117" t="s">
        <x:v>251</x:v>
      </x:c>
      <x:c r="C121" s="117" t="str">
        <x:f>$T$18</x:f>
        <x:v>UG (Level 4 and 5)</x:v>
      </x:c>
      <x:c r="D121" s="123" t="s">
        <x:v>11</x:v>
      </x:c>
      <x:c r="E121" s="240">
        <x:v>3409.310</x:v>
      </x:c>
      <x:c r="F121" s="266">
        <x:v>0</x:v>
      </x:c>
      <x:c r="G121" s="241">
        <x:v>0</x:v>
      </x:c>
      <x:c r="H121" s="242">
        <x:v>3409.31</x:v>
      </x:c>
      <x:c r="I121" s="243">
        <x:v>0</x:v>
      </x:c>
      <x:c r="J121" s="267">
        <x:v>0</x:v>
      </x:c>
      <x:c r="K121" s="267">
        <x:v>0</x:v>
      </x:c>
      <x:c r="M121" s="60" t="s">
        <x:v>8</x:v>
      </x:c>
      <x:c r="N121" s="60" t="s">
        <x:v>1</x:v>
      </x:c>
      <x:c r="O121" s="60" t="s">
        <x:v>462</x:v>
      </x:c>
      <x:c r="P121" s="60" t="s">
        <x:v>29</x:v>
      </x:c>
    </x:row>
    <x:row r="122" spans="1:16" s="118" customFormat="1" ht="17.45" customHeight="1" x14ac:dyDescent="0.35">
      <x:c r="A122" s="117"/>
      <x:c r="B122" s="117"/>
      <x:c r="C122" s="124"/>
      <x:c r="D122" s="245" t="s">
        <x:v>10</x:v>
      </x:c>
      <x:c r="E122" s="246">
        <x:v>0</x:v>
      </x:c>
      <x:c r="F122" s="247">
        <x:v>0</x:v>
      </x:c>
      <x:c r="G122" s="248">
        <x:v>0</x:v>
      </x:c>
      <x:c r="H122" s="249">
        <x:v>0</x:v>
      </x:c>
      <x:c r="I122" s="250">
        <x:v>0</x:v>
      </x:c>
      <x:c r="J122" s="251">
        <x:v>0</x:v>
      </x:c>
      <x:c r="K122" s="251">
        <x:v>0</x:v>
      </x:c>
      <x:c r="M122" s="60" t="s">
        <x:v>8</x:v>
      </x:c>
      <x:c r="N122" s="60" t="s">
        <x:v>1</x:v>
      </x:c>
      <x:c r="O122" s="60" t="s">
        <x:v>462</x:v>
      </x:c>
      <x:c r="P122" s="60" t="s">
        <x:v>30</x:v>
      </x:c>
    </x:row>
    <x:row r="123" spans="1:16" s="118" customFormat="1" ht="17.45" customHeight="1" x14ac:dyDescent="0.35">
      <x:c r="A123" s="126"/>
      <x:c r="B123" s="126"/>
      <x:c r="C123" s="199" t="str">
        <x:f>$T$19</x:f>
        <x:v>UG (Other)</x:v>
      </x:c>
      <x:c r="D123" s="395" t="s">
        <x:v>11</x:v>
      </x:c>
      <x:c r="E123" s="390">
        <x:v>29991.540</x:v>
      </x:c>
      <x:c r="F123" s="391">
        <x:v>0</x:v>
      </x:c>
      <x:c r="G123" s="392">
        <x:v>0</x:v>
      </x:c>
      <x:c r="H123" s="393">
        <x:v>29991.54</x:v>
      </x:c>
      <x:c r="I123" s="387">
        <x:v>0</x:v>
      </x:c>
      <x:c r="J123" s="404">
        <x:v>0</x:v>
      </x:c>
      <x:c r="K123" s="404">
        <x:v>0</x:v>
      </x:c>
      <x:c r="M123" s="60" t="s">
        <x:v>8</x:v>
      </x:c>
      <x:c r="N123" s="60" t="s">
        <x:v>1</x:v>
      </x:c>
      <x:c r="O123" s="60" t="s">
        <x:v>437</x:v>
      </x:c>
      <x:c r="P123" s="60" t="s">
        <x:v>29</x:v>
      </x:c>
    </x:row>
    <x:row r="124" spans="1:16" s="118" customFormat="1" ht="17.45" customHeight="1" x14ac:dyDescent="0.35">
      <x:c r="A124" s="126"/>
      <x:c r="B124" s="126"/>
      <x:c r="C124" s="323"/>
      <x:c r="D124" s="396" t="s">
        <x:v>10</x:v>
      </x:c>
      <x:c r="E124" s="282">
        <x:v>118.230</x:v>
      </x:c>
      <x:c r="F124" s="283">
        <x:v>0</x:v>
      </x:c>
      <x:c r="G124" s="284">
        <x:v>0</x:v>
      </x:c>
      <x:c r="H124" s="285">
        <x:v>118.23</x:v>
      </x:c>
      <x:c r="I124" s="401">
        <x:v>0</x:v>
      </x:c>
      <x:c r="J124" s="286">
        <x:v>0</x:v>
      </x:c>
      <x:c r="K124" s="286">
        <x:v>0</x:v>
      </x:c>
      <x:c r="M124" s="60" t="s">
        <x:v>8</x:v>
      </x:c>
      <x:c r="N124" s="60" t="s">
        <x:v>1</x:v>
      </x:c>
      <x:c r="O124" s="60" t="s">
        <x:v>437</x:v>
      </x:c>
      <x:c r="P124" s="60" t="s">
        <x:v>30</x:v>
      </x:c>
    </x:row>
    <x:row r="125" spans="1:16" s="118" customFormat="1" ht="17.45" customHeight="1" x14ac:dyDescent="0.35">
      <x:c r="A125" s="117"/>
      <x:c r="B125" s="117"/>
      <x:c r="C125" s="117" t="str">
        <x:f>$T$12</x:f>
        <x:v>PGT (UG fee)</x:v>
      </x:c>
      <x:c r="D125" s="123" t="s">
        <x:v>11</x:v>
      </x:c>
      <x:c r="E125" s="240">
        <x:v>12.570</x:v>
      </x:c>
      <x:c r="F125" s="266">
        <x:v>0</x:v>
      </x:c>
      <x:c r="G125" s="241">
        <x:v>0</x:v>
      </x:c>
      <x:c r="H125" s="242">
        <x:v>12.57</x:v>
      </x:c>
      <x:c r="I125" s="243">
        <x:v>0</x:v>
      </x:c>
      <x:c r="J125" s="267">
        <x:v>0</x:v>
      </x:c>
      <x:c r="K125" s="267">
        <x:v>0</x:v>
      </x:c>
      <x:c r="M125" s="60" t="s">
        <x:v>8</x:v>
      </x:c>
      <x:c r="N125" s="60" t="s">
        <x:v>1</x:v>
      </x:c>
      <x:c r="O125" s="60" t="s">
        <x:v>38</x:v>
      </x:c>
      <x:c r="P125" s="60" t="s">
        <x:v>29</x:v>
      </x:c>
    </x:row>
    <x:row r="126" spans="1:16" s="118" customFormat="1" ht="17.45" customHeight="1" x14ac:dyDescent="0.35">
      <x:c r="A126" s="117"/>
      <x:c r="B126" s="117"/>
      <x:c r="C126" s="124"/>
      <x:c r="D126" s="245" t="s">
        <x:v>10</x:v>
      </x:c>
      <x:c r="E126" s="246">
        <x:v>0</x:v>
      </x:c>
      <x:c r="F126" s="247">
        <x:v>0</x:v>
      </x:c>
      <x:c r="G126" s="248">
        <x:v>0</x:v>
      </x:c>
      <x:c r="H126" s="249">
        <x:v>0</x:v>
      </x:c>
      <x:c r="I126" s="250">
        <x:v>0</x:v>
      </x:c>
      <x:c r="J126" s="251">
        <x:v>0</x:v>
      </x:c>
      <x:c r="K126" s="251">
        <x:v>0</x:v>
      </x:c>
      <x:c r="M126" s="60" t="s">
        <x:v>8</x:v>
      </x:c>
      <x:c r="N126" s="60" t="s">
        <x:v>1</x:v>
      </x:c>
      <x:c r="O126" s="60" t="s">
        <x:v>38</x:v>
      </x:c>
      <x:c r="P126" s="60" t="s">
        <x:v>30</x:v>
      </x:c>
    </x:row>
    <x:row r="127" spans="1:16" s="118" customFormat="1" ht="17.45" customHeight="1" x14ac:dyDescent="0.35">
      <x:c r="A127" s="117"/>
      <x:c r="B127" s="117"/>
      <x:c r="C127" s="199" t="str">
        <x:f>$T$13</x:f>
        <x:v>PGT (Masters' loan)</x:v>
      </x:c>
      <x:c r="D127" s="252" t="s">
        <x:v>11</x:v>
      </x:c>
      <x:c r="E127" s="253">
        <x:v>4047.570</x:v>
      </x:c>
      <x:c r="F127" s="254">
        <x:v>0</x:v>
      </x:c>
      <x:c r="G127" s="255">
        <x:v>0</x:v>
      </x:c>
      <x:c r="H127" s="256">
        <x:v>4047.57</x:v>
      </x:c>
      <x:c r="I127" s="243">
        <x:v>0</x:v>
      </x:c>
      <x:c r="J127" s="244">
        <x:v>0</x:v>
      </x:c>
      <x:c r="K127" s="244">
        <x:v>0</x:v>
      </x:c>
      <x:c r="M127" s="60" t="s">
        <x:v>8</x:v>
      </x:c>
      <x:c r="N127" s="60" t="s">
        <x:v>1</x:v>
      </x:c>
      <x:c r="O127" s="60" t="s">
        <x:v>95</x:v>
      </x:c>
      <x:c r="P127" s="60" t="s">
        <x:v>29</x:v>
      </x:c>
    </x:row>
    <x:row r="128" spans="1:16" s="118" customFormat="1" ht="17.45" customHeight="1" x14ac:dyDescent="0.35">
      <x:c r="A128" s="117"/>
      <x:c r="B128" s="117"/>
      <x:c r="C128" s="124"/>
      <x:c r="D128" s="245" t="s">
        <x:v>10</x:v>
      </x:c>
      <x:c r="E128" s="246">
        <x:v>7017.600</x:v>
      </x:c>
      <x:c r="F128" s="247">
        <x:v>0</x:v>
      </x:c>
      <x:c r="G128" s="248">
        <x:v>0</x:v>
      </x:c>
      <x:c r="H128" s="249">
        <x:v>7017.6</x:v>
      </x:c>
      <x:c r="I128" s="250">
        <x:v>0</x:v>
      </x:c>
      <x:c r="J128" s="251">
        <x:v>0</x:v>
      </x:c>
      <x:c r="K128" s="251">
        <x:v>0</x:v>
      </x:c>
      <x:c r="M128" s="60" t="s">
        <x:v>8</x:v>
      </x:c>
      <x:c r="N128" s="60" t="s">
        <x:v>1</x:v>
      </x:c>
      <x:c r="O128" s="60" t="s">
        <x:v>95</x:v>
      </x:c>
      <x:c r="P128" s="60" t="s">
        <x:v>30</x:v>
      </x:c>
    </x:row>
    <x:row r="129" spans="1:16" s="118" customFormat="1" ht="17.45" customHeight="1" x14ac:dyDescent="0.35">
      <x:c r="A129" s="117"/>
      <x:c r="B129" s="117"/>
      <x:c r="C129" s="199" t="str">
        <x:f>$T$14</x:f>
        <x:v>PGT (Other)</x:v>
      </x:c>
      <x:c r="D129" s="252" t="s">
        <x:v>11</x:v>
      </x:c>
      <x:c r="E129" s="253">
        <x:v>3942.750</x:v>
      </x:c>
      <x:c r="F129" s="254">
        <x:v>0</x:v>
      </x:c>
      <x:c r="G129" s="255">
        <x:v>0</x:v>
      </x:c>
      <x:c r="H129" s="256">
        <x:v>3942.75</x:v>
      </x:c>
      <x:c r="I129" s="276">
        <x:v>0</x:v>
      </x:c>
      <x:c r="J129" s="244">
        <x:v>0</x:v>
      </x:c>
      <x:c r="K129" s="244">
        <x:v>0</x:v>
      </x:c>
      <x:c r="M129" s="60" t="s">
        <x:v>8</x:v>
      </x:c>
      <x:c r="N129" s="60" t="s">
        <x:v>1</x:v>
      </x:c>
      <x:c r="O129" s="60" t="s">
        <x:v>96</x:v>
      </x:c>
      <x:c r="P129" s="60" t="s">
        <x:v>29</x:v>
      </x:c>
    </x:row>
    <x:row r="130" spans="1:16" s="118" customFormat="1" ht="17.45" customHeight="1" thickBot="1" x14ac:dyDescent="0.4">
      <x:c r="A130" s="117"/>
      <x:c r="B130" s="117"/>
      <x:c r="C130" s="117"/>
      <x:c r="D130" s="123" t="s">
        <x:v>10</x:v>
      </x:c>
      <x:c r="E130" s="301">
        <x:v>972.050</x:v>
      </x:c>
      <x:c r="F130" s="302">
        <x:v>0</x:v>
      </x:c>
      <x:c r="G130" s="303">
        <x:v>0</x:v>
      </x:c>
      <x:c r="H130" s="304">
        <x:v>972.05</x:v>
      </x:c>
      <x:c r="I130" s="280">
        <x:v>0</x:v>
      </x:c>
      <x:c r="J130" s="273">
        <x:v>0</x:v>
      </x:c>
      <x:c r="K130" s="273">
        <x:v>0</x:v>
      </x:c>
      <x:c r="M130" s="60" t="s">
        <x:v>8</x:v>
      </x:c>
      <x:c r="N130" s="60" t="s">
        <x:v>1</x:v>
      </x:c>
      <x:c r="O130" s="60" t="s">
        <x:v>96</x:v>
      </x:c>
      <x:c r="P130" s="60" t="s">
        <x:v>30</x:v>
      </x:c>
    </x:row>
    <x:row r="131" spans="1:16" s="118" customFormat="1" ht="17.45" customHeight="1" thickTop="1" x14ac:dyDescent="0.35">
      <x:c r="A131" s="305" t="s">
        <x:v>403</x:v>
      </x:c>
      <x:c r="B131" s="162" t="s">
        <x:v>250</x:v>
      </x:c>
      <x:c r="C131" s="306" t="str">
        <x:f>$T$18</x:f>
        <x:v>UG (Level 4 and 5)</x:v>
      </x:c>
      <x:c r="D131" s="307"/>
      <x:c r="E131" s="308">
        <x:v>41410.150</x:v>
      </x:c>
      <x:c r="F131" s="415">
        <x:v>0</x:v>
      </x:c>
      <x:c r="G131" s="309">
        <x:v>0</x:v>
      </x:c>
      <x:c r="H131" s="310">
        <x:v>41410.15</x:v>
      </x:c>
      <x:c r="I131" s="311">
        <x:v>0</x:v>
      </x:c>
      <x:c r="J131" s="311">
        <x:v>0</x:v>
      </x:c>
      <x:c r="K131" s="312">
        <x:v>56271.36</x:v>
      </x:c>
      <x:c r="M131" s="60" t="s">
        <x:v>270</x:v>
      </x:c>
      <x:c r="N131" s="60" t="s">
        <x:v>2</x:v>
      </x:c>
      <x:c r="O131" s="60" t="s">
        <x:v>462</x:v>
      </x:c>
      <x:c r="P131" s="60" t="s">
        <x:v>270</x:v>
      </x:c>
    </x:row>
    <x:row r="132" spans="1:16" s="118" customFormat="1" ht="17.45" customHeight="1" x14ac:dyDescent="0.35">
      <x:c r="A132" s="126"/>
      <x:c r="B132" s="168"/>
      <x:c r="C132" s="313" t="str">
        <x:f>$T$19</x:f>
        <x:v>UG (Other)</x:v>
      </x:c>
      <x:c r="D132" s="402"/>
      <x:c r="E132" s="289">
        <x:v>1033363.500</x:v>
      </x:c>
      <x:c r="F132" s="291">
        <x:v>-49.2144240300942</x:v>
      </x:c>
      <x:c r="G132" s="291">
        <x:v>1007</x:v>
      </x:c>
      <x:c r="H132" s="315">
        <x:v>1034321.28557597</x:v>
      </x:c>
      <x:c r="I132" s="286">
        <x:v>0</x:v>
      </x:c>
      <x:c r="J132" s="316">
        <x:v>0</x:v>
      </x:c>
      <x:c r="K132" s="317">
        <x:v>2649304.0252</x:v>
      </x:c>
      <x:c r="M132" s="60" t="s">
        <x:v>270</x:v>
      </x:c>
      <x:c r="N132" s="60" t="s">
        <x:v>2</x:v>
      </x:c>
      <x:c r="O132" s="60" t="s">
        <x:v>437</x:v>
      </x:c>
      <x:c r="P132" s="60" t="s">
        <x:v>270</x:v>
      </x:c>
    </x:row>
    <x:row r="133" spans="1:16" s="118" customFormat="1" ht="17.45" customHeight="1" x14ac:dyDescent="0.35">
      <x:c r="A133" s="126"/>
      <x:c r="B133" s="168"/>
      <x:c r="C133" s="323" t="str">
        <x:f>$T$12</x:f>
        <x:v>PGT (UG fee)</x:v>
      </x:c>
      <x:c r="D133" s="324"/>
      <x:c r="E133" s="282">
        <x:v>12250.000</x:v>
      </x:c>
      <x:c r="F133" s="283">
        <x:v>0</x:v>
      </x:c>
      <x:c r="G133" s="284">
        <x:v>0</x:v>
      </x:c>
      <x:c r="H133" s="285">
        <x:v>12250</x:v>
      </x:c>
      <x:c r="I133" s="316">
        <x:v>0</x:v>
      </x:c>
      <x:c r="J133" s="408">
        <x:v>281424.99</x:v>
      </x:c>
      <x:c r="K133" s="286">
        <x:v>0</x:v>
      </x:c>
      <x:c r="M133" s="60" t="s">
        <x:v>270</x:v>
      </x:c>
      <x:c r="N133" s="60" t="s">
        <x:v>2</x:v>
      </x:c>
      <x:c r="O133" s="60" t="s">
        <x:v>38</x:v>
      </x:c>
      <x:c r="P133" s="60" t="s">
        <x:v>270</x:v>
      </x:c>
    </x:row>
    <x:row r="134" spans="1:16" s="118" customFormat="1" ht="17.45" customHeight="1" x14ac:dyDescent="0.35">
      <x:c r="A134" s="126"/>
      <x:c r="B134" s="168"/>
      <x:c r="C134" s="313" t="str">
        <x:f>$T$13</x:f>
        <x:v>PGT (Masters' loan)</x:v>
      </x:c>
      <x:c r="D134" s="314"/>
      <x:c r="E134" s="289">
        <x:v>49714.000</x:v>
      </x:c>
      <x:c r="F134" s="290">
        <x:v>0</x:v>
      </x:c>
      <x:c r="G134" s="291">
        <x:v>0</x:v>
      </x:c>
      <x:c r="H134" s="315">
        <x:v>49714</x:v>
      </x:c>
      <x:c r="I134" s="316">
        <x:v>0</x:v>
      </x:c>
      <x:c r="J134" s="317">
        <x:v>16160538.7031</x:v>
      </x:c>
      <x:c r="K134" s="316">
        <x:v>0</x:v>
      </x:c>
      <x:c r="M134" s="60" t="s">
        <x:v>270</x:v>
      </x:c>
      <x:c r="N134" s="60" t="s">
        <x:v>2</x:v>
      </x:c>
      <x:c r="O134" s="60" t="s">
        <x:v>95</x:v>
      </x:c>
      <x:c r="P134" s="60" t="s">
        <x:v>270</x:v>
      </x:c>
    </x:row>
    <x:row r="135" spans="1:16" s="118" customFormat="1" ht="17.45" customHeight="1" x14ac:dyDescent="0.35">
      <x:c r="A135" s="126"/>
      <x:c r="B135" s="318"/>
      <x:c r="C135" s="319" t="str">
        <x:f>$T$14</x:f>
        <x:v>PGT (Other)</x:v>
      </x:c>
      <x:c r="D135" s="320"/>
      <x:c r="E135" s="295">
        <x:v>3863.000</x:v>
      </x:c>
      <x:c r="F135" s="296">
        <x:v>0</x:v>
      </x:c>
      <x:c r="G135" s="297">
        <x:v>0</x:v>
      </x:c>
      <x:c r="H135" s="298">
        <x:v>3863</x:v>
      </x:c>
      <x:c r="I135" s="321">
        <x:v>2409373.8616</x:v>
      </x:c>
      <x:c r="J135" s="321">
        <x:v>325509.7195</x:v>
      </x:c>
      <x:c r="K135" s="322">
        <x:v>0</x:v>
      </x:c>
      <x:c r="M135" s="60" t="s">
        <x:v>270</x:v>
      </x:c>
      <x:c r="N135" s="60" t="s">
        <x:v>2</x:v>
      </x:c>
      <x:c r="O135" s="60" t="s">
        <x:v>96</x:v>
      </x:c>
      <x:c r="P135" s="60" t="s">
        <x:v>270</x:v>
      </x:c>
    </x:row>
    <x:row r="136" spans="1:16" s="118" customFormat="1" ht="17.45" customHeight="1" x14ac:dyDescent="0.35">
      <x:c r="A136" s="126"/>
      <x:c r="B136" s="126" t="s">
        <x:v>251</x:v>
      </x:c>
      <x:c r="C136" s="323" t="str">
        <x:f>$T$18</x:f>
        <x:v>UG (Level 4 and 5)</x:v>
      </x:c>
      <x:c r="D136" s="324"/>
      <x:c r="E136" s="282">
        <x:v>14364.980</x:v>
      </x:c>
      <x:c r="F136" s="283">
        <x:v>0</x:v>
      </x:c>
      <x:c r="G136" s="284">
        <x:v>0</x:v>
      </x:c>
      <x:c r="H136" s="285">
        <x:v>14364.98</x:v>
      </x:c>
      <x:c r="I136" s="286">
        <x:v>0</x:v>
      </x:c>
      <x:c r="J136" s="286">
        <x:v>0</x:v>
      </x:c>
      <x:c r="K136" s="286">
        <x:v>0</x:v>
      </x:c>
      <x:c r="M136" s="60" t="s">
        <x:v>270</x:v>
      </x:c>
      <x:c r="N136" s="60" t="s">
        <x:v>1</x:v>
      </x:c>
      <x:c r="O136" s="60" t="s">
        <x:v>462</x:v>
      </x:c>
      <x:c r="P136" s="60" t="s">
        <x:v>270</x:v>
      </x:c>
    </x:row>
    <x:row r="137" spans="1:16" s="118" customFormat="1" ht="17.45" customHeight="1" x14ac:dyDescent="0.35">
      <x:c r="A137" s="126"/>
      <x:c r="B137" s="126"/>
      <x:c r="C137" s="313" t="str">
        <x:f>$T$19</x:f>
        <x:v>UG (Other)</x:v>
      </x:c>
      <x:c r="D137" s="402"/>
      <x:c r="E137" s="289">
        <x:v>72176.830</x:v>
      </x:c>
      <x:c r="F137" s="290">
        <x:v>0</x:v>
      </x:c>
      <x:c r="G137" s="291">
        <x:v>0.87</x:v>
      </x:c>
      <x:c r="H137" s="315">
        <x:v>72177.6999999999</x:v>
      </x:c>
      <x:c r="I137" s="286">
        <x:v>0</x:v>
      </x:c>
      <x:c r="J137" s="316">
        <x:v>0</x:v>
      </x:c>
      <x:c r="K137" s="316">
        <x:v>0</x:v>
      </x:c>
      <x:c r="M137" s="60" t="s">
        <x:v>270</x:v>
      </x:c>
      <x:c r="N137" s="60" t="s">
        <x:v>1</x:v>
      </x:c>
      <x:c r="O137" s="60" t="s">
        <x:v>437</x:v>
      </x:c>
      <x:c r="P137" s="60" t="s">
        <x:v>270</x:v>
      </x:c>
    </x:row>
    <x:row r="138" spans="1:16" s="118" customFormat="1" ht="17.45" customHeight="1" x14ac:dyDescent="0.35">
      <x:c r="A138" s="126"/>
      <x:c r="B138" s="126"/>
      <x:c r="C138" s="323" t="str">
        <x:f>$T$12</x:f>
        <x:v>PGT (UG fee)</x:v>
      </x:c>
      <x:c r="D138" s="324"/>
      <x:c r="E138" s="282">
        <x:v>693.970</x:v>
      </x:c>
      <x:c r="F138" s="283">
        <x:v>0</x:v>
      </x:c>
      <x:c r="G138" s="284">
        <x:v>0</x:v>
      </x:c>
      <x:c r="H138" s="285">
        <x:v>693.97</x:v>
      </x:c>
      <x:c r="I138" s="316">
        <x:v>0</x:v>
      </x:c>
      <x:c r="J138" s="408">
        <x:v>2034.4203</x:v>
      </x:c>
      <x:c r="K138" s="286">
        <x:v>0</x:v>
      </x:c>
      <x:c r="M138" s="60" t="s">
        <x:v>270</x:v>
      </x:c>
      <x:c r="N138" s="60" t="s">
        <x:v>1</x:v>
      </x:c>
      <x:c r="O138" s="60" t="s">
        <x:v>38</x:v>
      </x:c>
      <x:c r="P138" s="60" t="s">
        <x:v>270</x:v>
      </x:c>
    </x:row>
    <x:row r="139" spans="1:16" s="118" customFormat="1" ht="17.45" customHeight="1" x14ac:dyDescent="0.35">
      <x:c r="A139" s="126"/>
      <x:c r="B139" s="126"/>
      <x:c r="C139" s="313" t="str">
        <x:f>$T$13</x:f>
        <x:v>PGT (Masters' loan)</x:v>
      </x:c>
      <x:c r="D139" s="314"/>
      <x:c r="E139" s="289">
        <x:v>23779.820</x:v>
      </x:c>
      <x:c r="F139" s="290">
        <x:v>0</x:v>
      </x:c>
      <x:c r="G139" s="291">
        <x:v>0</x:v>
      </x:c>
      <x:c r="H139" s="315">
        <x:v>23779.82</x:v>
      </x:c>
      <x:c r="I139" s="316">
        <x:v>0</x:v>
      </x:c>
      <x:c r="J139" s="317">
        <x:v>6294047.9655</x:v>
      </x:c>
      <x:c r="K139" s="316">
        <x:v>0</x:v>
      </x:c>
      <x:c r="M139" s="60" t="s">
        <x:v>270</x:v>
      </x:c>
      <x:c r="N139" s="60" t="s">
        <x:v>1</x:v>
      </x:c>
      <x:c r="O139" s="60" t="s">
        <x:v>95</x:v>
      </x:c>
      <x:c r="P139" s="60" t="s">
        <x:v>270</x:v>
      </x:c>
    </x:row>
    <x:row r="140" spans="1:16" s="118" customFormat="1" ht="17.45" customHeight="1" x14ac:dyDescent="0.35">
      <x:c r="A140" s="126"/>
      <x:c r="B140" s="325"/>
      <x:c r="C140" s="326" t="str">
        <x:f>$T$14</x:f>
        <x:v>PGT (Other)</x:v>
      </x:c>
      <x:c r="D140" s="327"/>
      <x:c r="E140" s="328">
        <x:v>11410.230</x:v>
      </x:c>
      <x:c r="F140" s="329">
        <x:v>0</x:v>
      </x:c>
      <x:c r="G140" s="330">
        <x:v>0</x:v>
      </x:c>
      <x:c r="H140" s="331">
        <x:v>11410.23</x:v>
      </x:c>
      <x:c r="I140" s="332">
        <x:v>6645344.52440001</x:v>
      </x:c>
      <x:c r="J140" s="332">
        <x:v>1223316.0328</x:v>
      </x:c>
      <x:c r="K140" s="333">
        <x:v>0</x:v>
      </x:c>
      <x:c r="M140" s="60" t="s">
        <x:v>270</x:v>
      </x:c>
      <x:c r="N140" s="60" t="s">
        <x:v>1</x:v>
      </x:c>
      <x:c r="O140" s="60" t="s">
        <x:v>96</x:v>
      </x:c>
      <x:c r="P140" s="60" t="s">
        <x:v>270</x:v>
      </x:c>
    </x:row>
    <x:row r="141" spans="1:16" s="118" customFormat="1" ht="17.45" customHeight="1" x14ac:dyDescent="0.35">
      <x:c r="A141" s="117"/>
      <x:c r="B141" s="117"/>
      <x:c r="C141" s="334" t="s">
        <x:v>3</x:v>
      </x:c>
      <x:c r="D141" s="335"/>
      <x:c r="E141" s="127">
        <x:v>1263026.480</x:v>
      </x:c>
      <x:c r="F141" s="182">
        <x:v>-49.2144240300942</x:v>
      </x:c>
      <x:c r="G141" s="182">
        <x:v>1007.87</x:v>
      </x:c>
      <x:c r="H141" s="183">
        <x:v>1263985.13557597</x:v>
      </x:c>
      <x:c r="I141" s="184">
        <x:v>9054718</x:v>
      </x:c>
      <x:c r="J141" s="184">
        <x:v>24286872</x:v>
      </x:c>
      <x:c r="K141" s="184">
        <x:v>2705575</x:v>
      </x:c>
      <x:c r="M141" s="60" t="s">
        <x:v>270</x:v>
      </x:c>
      <x:c r="N141" s="60" t="s">
        <x:v>191</x:v>
      </x:c>
      <x:c r="O141" s="60" t="s">
        <x:v>191</x:v>
      </x:c>
      <x:c r="P141" s="60" t="s">
        <x:v>270</x:v>
      </x:c>
    </x:row>
    <x:row r="142" spans="1:16" ht="27" customHeight="1" x14ac:dyDescent="0.35">
      <x:c r="I142" s="74"/>
      <x:c r="J142" s="74"/>
      <x:c r="K142" s="74"/>
    </x:row>
    <x:row r="144" spans="1:16" hidden="1" x14ac:dyDescent="0.35">
      <x:c r="E144" s="75" t="s">
        <x:v>94</x:v>
      </x:c>
      <x:c r="F144" s="75" t="s">
        <x:v>312</x:v>
      </x:c>
      <x:c r="G144" s="75" t="s">
        <x:v>438</x:v>
      </x:c>
      <x:c r="H144" s="75" t="s">
        <x:v>447</x:v>
      </x:c>
      <x:c r="I144" s="75" t="s">
        <x:v>446</x:v>
      </x:c>
      <x:c r="J144" s="75" t="s">
        <x:v>445</x:v>
      </x:c>
      <x:c r="K144" s="75" t="s">
        <x:v>444</x:v>
      </x:c>
    </x:row>
    <x:row r="145" spans="5:11" x14ac:dyDescent="0.35">
      <x:c r="E145" s="54"/>
      <x:c r="F145" s="54"/>
      <x:c r="G145" s="54"/>
      <x:c r="H145" s="54"/>
      <x:c r="I145" s="54"/>
      <x:c r="J145" s="54"/>
      <x:c r="K145" s="54"/>
    </x:row>
  </x:sheetData>
  <x:phoneticPr fontId="0" type="noConversion"/>
  <x:conditionalFormatting sqref="E6:K141">
    <x:cfRule type="cellIs" dxfId="1" priority="1" operator="equal">
      <x:formula>0</x:formula>
    </x:cfRule>
  </x:conditionalFormatting>
  <x:pageMargins left="0.70866141732283472" right="0.70866141732283472" top="0.74803149606299213" bottom="0.74803149606299213" header="0.31496062992125984" footer="0.31496062992125984"/>
  <x:pageSetup paperSize="9" scale="40" fitToHeight="0" orientation="landscape" r:id="rId1"/>
  <x:headerFooter scaleWithDoc="0">
    <x:oddHeader>&amp;LPage &amp;P&amp;R&amp;F</x:oddHeader>
    <x:oddFooter>&amp;R&amp;A</x:oddFooter>
  </x:headerFooter>
  <x:rowBreaks count="2" manualBreakCount="2">
    <x:brk id="45" max="11" man="1"/>
    <x:brk id="85" max="11" man="1"/>
  </x:rowBreaks>
  <x:tableParts count="1">
    <x:tablePart r:id="rId2"/>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pageSetUpPr fitToPage="1"/>
  </x:sheetPr>
  <x:dimension ref="A1:AJ99"/>
  <x:sheetViews>
    <x:sheetView showGridLines="0" zoomScaleNormal="100" workbookViewId="0"/>
  </x:sheetViews>
  <x:sheetFormatPr defaultColWidth="9.140625" defaultRowHeight="13.15" x14ac:dyDescent="0.35"/>
  <x:cols>
    <x:col min="1" max="1" width="45.85546875" style="429" customWidth="1"/>
    <x:col min="2" max="2" width="35.28515625" style="429" customWidth="1"/>
    <x:col min="3" max="3" width="45.640625" style="429" customWidth="1"/>
    <x:col min="5" max="5" width="16.140625" style="430" hidden="1" customWidth="1"/>
    <x:col min="6" max="6" width="25.5703125" style="430" hidden="1" customWidth="1"/>
    <x:col min="7" max="7" width="52.42578125" style="429" customWidth="1"/>
    <x:col min="8" max="8" width="13.42578125" style="431" customWidth="1"/>
    <x:col min="9" max="9" width="23" style="431" customWidth="1"/>
    <x:col min="10" max="10" width="255.7109375" style="431" customWidth="1"/>
    <x:col min="11" max="11" width="12.140625" style="431" customWidth="1"/>
    <x:col min="12" max="12" width="9.140625" style="429" customWidth="1"/>
    <x:col min="13" max="13" width="13.7109375" style="429" customWidth="1"/>
    <x:col min="14" max="14" width="13.5703125" style="429" customWidth="1"/>
    <x:col min="15" max="16" width="9.140625" style="429" customWidth="1"/>
    <x:col min="17" max="17" width="9.140625" style="429"/>
    <x:col min="18" max="18" width="11.7109375" style="429" bestFit="1" customWidth="1"/>
    <x:col min="19" max="16384" width="9.140625" style="429"/>
  </x:cols>
  <x:sheetData>
    <x:row r="1" spans="1:14" ht="27" customHeight="1" x14ac:dyDescent="0.35">
      <x:c r="A1" s="103" t="s">
        <x:v>426</x:v>
      </x:c>
    </x:row>
    <x:row r="2" spans="1:14" ht="21.95" customHeight="1" x14ac:dyDescent="0.35">
      <x:c r="A2" s="104" t="str">
        <x:f>A_Summary!I23</x:f>
        <x:v xml:space="preserve">Provider </x:v>
      </x:c>
      <x:c r="B2" s="104"/>
      <x:c r="C2" s="104"/>
      <x:c r="E2" s="104"/>
      <x:c r="F2" s="104"/>
      <x:c r="G2" s="104"/>
      <x:c r="I2"/>
      <x:c r="J2"/>
      <x:c r="K2"/>
      <x:c r="L2"/>
      <x:c r="M2"/>
      <x:c r="N2"/>
    </x:row>
    <x:row r="3" spans="1:14" ht="22.15" customHeight="1" x14ac:dyDescent="0.35">
      <x:c r="A3" s="432" t="s">
        <x:v>345</x:v>
      </x:c>
      <x:c r="B3" s="433"/>
      <x:c r="C3" s="433"/>
      <x:c r="D3" s="429"/>
      <x:c r="E3" s="433"/>
      <x:c r="F3" s="433"/>
      <x:c r="G3" s="433"/>
      <x:c r="I3"/>
      <x:c r="J3"/>
      <x:c r="K3"/>
      <x:c r="L3"/>
      <x:c r="M3"/>
      <x:c r="N3"/>
    </x:row>
    <x:row r="4" spans="1:14" ht="15.75" customHeight="1" x14ac:dyDescent="0.35">
      <x:c r="A4" s="432" t="s">
        <x:v>344</x:v>
      </x:c>
      <x:c r="B4" s="433"/>
      <x:c r="C4" s="433"/>
      <x:c r="D4" s="429"/>
      <x:c r="E4" s="433"/>
      <x:c r="F4" s="433"/>
      <x:c r="G4" s="433"/>
      <x:c r="I4"/>
      <x:c r="J4"/>
      <x:c r="K4"/>
      <x:c r="L4"/>
      <x:c r="M4"/>
      <x:c r="N4"/>
    </x:row>
    <x:row r="5" spans="1:14" ht="15.75" customHeight="1" x14ac:dyDescent="0.35">
      <x:c r="A5" s="432" t="s">
        <x:v>456</x:v>
      </x:c>
      <x:c r="B5" s="433"/>
      <x:c r="C5" s="433"/>
      <x:c r="D5" s="429"/>
      <x:c r="E5" s="433"/>
      <x:c r="F5" s="433"/>
      <x:c r="G5" s="433"/>
      <x:c r="I5" s="429"/>
    </x:row>
    <x:row r="6" spans="1:14" ht="15.75" customHeight="1" x14ac:dyDescent="0.35">
      <x:c r="A6" s="432" t="s">
        <x:v>427</x:v>
      </x:c>
      <x:c r="B6" s="433"/>
      <x:c r="C6" s="433"/>
      <x:c r="D6" s="429"/>
      <x:c r="E6" s="433"/>
      <x:c r="F6" s="433"/>
      <x:c r="G6" s="433"/>
      <x:c r="I6" s="429"/>
    </x:row>
    <x:row r="7" spans="1:14" ht="15.75" customHeight="1" x14ac:dyDescent="0.35">
      <x:c r="A7" s="432"/>
      <x:c r="B7" s="433"/>
      <x:c r="C7" s="433"/>
      <x:c r="D7" s="429"/>
      <x:c r="E7" s="433"/>
      <x:c r="F7" s="433"/>
      <x:c r="G7" s="433"/>
      <x:c r="I7" s="429"/>
    </x:row>
    <x:row r="8" spans="1:14" ht="30" customHeight="1" x14ac:dyDescent="0.35">
      <x:c r="A8" s="104" t="s">
        <x:v>377</x:v>
      </x:c>
      <x:c r="B8" s="435"/>
      <x:c r="C8" s="435"/>
      <x:c r="D8" s="429"/>
      <x:c r="E8" s="433"/>
      <x:c r="F8" s="433"/>
      <x:c r="G8" s="433"/>
      <x:c r="I8" s="429"/>
    </x:row>
    <x:row r="9" spans="1:14" ht="69.95" customHeight="1" x14ac:dyDescent="0.35">
      <x:c r="A9" s="436" t="s">
        <x:v>346</x:v>
      </x:c>
      <x:c r="B9" s="437" t="s">
        <x:v>428</x:v>
      </x:c>
      <x:c r="C9" s="438" t="s">
        <x:v>347</x:v>
      </x:c>
      <x:c r="D9" s="429"/>
      <x:c r="E9" s="439" t="s">
        <x:v>104</x:v>
      </x:c>
      <x:c r="G9" s="433"/>
      <x:c r="J9" s="429"/>
      <x:c r="K9" s="429"/>
    </x:row>
    <x:row r="10" spans="1:14" ht="18" customHeight="1" x14ac:dyDescent="0.35">
      <x:c r="A10" s="440" t="s">
        <x:v>348</x:v>
      </x:c>
      <x:c r="B10" s="418">
        <x:v>122723</x:v>
      </x:c>
      <x:c r="C10" s="441" t="s">
        <x:v>16</x:v>
      </x:c>
      <x:c r="D10" s="429"/>
      <x:c r="E10" s="442" t="s">
        <x:v>210</x:v>
      </x:c>
      <x:c r="G10" s="433"/>
      <x:c r="J10" s="429"/>
      <x:c r="K10" s="429"/>
    </x:row>
    <x:row r="11" spans="1:14" ht="18" customHeight="1" x14ac:dyDescent="0.35">
      <x:c r="A11" s="440" t="s">
        <x:v>349</x:v>
      </x:c>
      <x:c r="B11" s="419">
        <x:v>167279</x:v>
      </x:c>
      <x:c r="C11" s="441" t="s">
        <x:v>17</x:v>
      </x:c>
      <x:c r="D11" s="429"/>
      <x:c r="E11" s="442" t="s">
        <x:v>211</x:v>
      </x:c>
      <x:c r="G11" s="433"/>
      <x:c r="J11" s="429"/>
      <x:c r="K11" s="429"/>
    </x:row>
    <x:row r="12" spans="1:14" ht="18" customHeight="1" x14ac:dyDescent="0.35">
      <x:c r="A12" s="443" t="s">
        <x:v>350</x:v>
      </x:c>
      <x:c r="B12" s="418">
        <x:v>75123</x:v>
      </x:c>
      <x:c r="C12" s="444" t="s">
        <x:v>18</x:v>
      </x:c>
      <x:c r="D12" s="429"/>
      <x:c r="E12" s="442" t="s">
        <x:v>212</x:v>
      </x:c>
      <x:c r="G12" s="433"/>
      <x:c r="J12" s="429"/>
      <x:c r="K12" s="429"/>
    </x:row>
    <x:row r="13" spans="1:14" ht="18" customHeight="1" x14ac:dyDescent="0.35">
      <x:c r="A13" s="440" t="s">
        <x:v>351</x:v>
      </x:c>
      <x:c r="B13" s="420">
        <x:v>73547</x:v>
      </x:c>
      <x:c r="C13" s="441" t="s">
        <x:v>19</x:v>
      </x:c>
      <x:c r="D13" s="429"/>
      <x:c r="E13" s="442" t="s">
        <x:v>213</x:v>
      </x:c>
      <x:c r="G13" s="433"/>
      <x:c r="J13" s="429"/>
      <x:c r="K13" s="429"/>
    </x:row>
    <x:row r="14" spans="1:14" ht="18" customHeight="1" x14ac:dyDescent="0.35">
      <x:c r="A14" s="445" t="s">
        <x:v>352</x:v>
      </x:c>
      <x:c r="B14" s="418">
        <x:v>2282</x:v>
      </x:c>
      <x:c r="C14" s="446" t="s">
        <x:v>20</x:v>
      </x:c>
      <x:c r="D14" s="429"/>
      <x:c r="E14" s="442" t="s">
        <x:v>214</x:v>
      </x:c>
      <x:c r="G14" s="433"/>
      <x:c r="J14" s="429"/>
      <x:c r="K14" s="429"/>
    </x:row>
    <x:row r="15" spans="1:14" ht="18" customHeight="1" x14ac:dyDescent="0.35">
      <x:c r="A15" s="440" t="s">
        <x:v>353</x:v>
      </x:c>
      <x:c r="B15" s="419">
        <x:v>9395</x:v>
      </x:c>
      <x:c r="C15" s="441" t="s">
        <x:v>26</x:v>
      </x:c>
      <x:c r="D15" s="429"/>
      <x:c r="E15" s="442" t="s">
        <x:v>215</x:v>
      </x:c>
      <x:c r="G15" s="433"/>
      <x:c r="J15" s="429"/>
      <x:c r="K15" s="429"/>
    </x:row>
    <x:row r="16" spans="1:14" ht="18" customHeight="1" x14ac:dyDescent="0.35">
      <x:c r="A16" s="443" t="s">
        <x:v>354</x:v>
      </x:c>
      <x:c r="B16" s="418">
        <x:v>2607</x:v>
      </x:c>
      <x:c r="C16" s="444" t="s">
        <x:v>21</x:v>
      </x:c>
      <x:c r="D16" s="429"/>
      <x:c r="E16" s="442" t="s">
        <x:v>216</x:v>
      </x:c>
      <x:c r="G16" s="433"/>
      <x:c r="J16" s="429"/>
      <x:c r="K16" s="429"/>
    </x:row>
    <x:row r="17" spans="1:11" ht="18" customHeight="1" x14ac:dyDescent="0.35">
      <x:c r="A17" s="440" t="s">
        <x:v>355</x:v>
      </x:c>
      <x:c r="B17" s="418">
        <x:v>11986</x:v>
      </x:c>
      <x:c r="C17" s="441" t="s">
        <x:v>22</x:v>
      </x:c>
      <x:c r="D17" s="429"/>
      <x:c r="E17" s="442" t="s">
        <x:v>217</x:v>
      </x:c>
      <x:c r="G17" s="433"/>
      <x:c r="J17" s="429"/>
      <x:c r="K17" s="429"/>
    </x:row>
    <x:row r="18" spans="1:11" customFormat="1" ht="20.100000000000001" customHeight="1" x14ac:dyDescent="0.35"/>
    <x:row r="19" spans="1:11" customFormat="1" ht="30" customHeight="1" x14ac:dyDescent="0.35">
      <x:c r="A19" s="104" t="s">
        <x:v>378</x:v>
      </x:c>
      <x:c r="B19" s="440"/>
      <x:c r="C19" s="447"/>
    </x:row>
    <x:row r="20" spans="1:11" customFormat="1" ht="50.1" customHeight="1" x14ac:dyDescent="0.35">
      <x:c r="A20" s="448" t="s">
        <x:v>356</x:v>
      </x:c>
      <x:c r="B20" s="449" t="s">
        <x:v>357</x:v>
      </x:c>
      <x:c r="C20" s="450" t="s">
        <x:v>358</x:v>
      </x:c>
      <x:c r="E20" s="430"/>
    </x:row>
    <x:row r="21" spans="1:11" customFormat="1" ht="35.1" customHeight="1" x14ac:dyDescent="0.35">
      <x:c r="A21" s="451" t="s">
        <x:v>152</x:v>
      </x:c>
      <x:c r="B21" s="421">
        <x:v>819316.5</x:v>
      </x:c>
      <x:c r="C21" s="452" t="s">
        <x:v>359</x:v>
      </x:c>
      <x:c r="E21" s="442" t="s">
        <x:v>124</x:v>
      </x:c>
    </x:row>
    <x:row r="22" spans="1:11" customFormat="1" ht="21.95" customHeight="1" x14ac:dyDescent="0.35">
      <x:c r="A22" s="453" t="s">
        <x:v>239</x:v>
      </x:c>
      <x:c r="B22" s="418">
        <x:v>1007457</x:v>
      </x:c>
      <x:c r="C22" s="452" t="s">
        <x:v>25</x:v>
      </x:c>
      <x:c r="E22" s="442" t="s">
        <x:v>125</x:v>
      </x:c>
    </x:row>
    <x:row r="23" spans="1:11" customFormat="1" ht="35.1" customHeight="1" x14ac:dyDescent="0.35">
      <x:c r="A23" s="454" t="s">
        <x:v>360</x:v>
      </x:c>
      <x:c r="B23" s="422">
        <x:f>F23</x:f>
        <x:v>0</x:v>
      </x:c>
      <x:c r="C23" s="455" t="s">
        <x:v>395</x:v>
      </x:c>
      <x:c r="E23" s="442" t="s">
        <x:v>364</x:v>
      </x:c>
      <x:c r="F23" t="s">
        <x:v>475</x:v>
      </x:c>
    </x:row>
    <x:row r="24" spans="1:11" customFormat="1" ht="35.1" customHeight="1" x14ac:dyDescent="0.35">
      <x:c r="A24" s="456" t="s">
        <x:v>248</x:v>
      </x:c>
      <x:c r="B24" s="423">
        <x:v>0.813252079245069</x:v>
      </x:c>
      <x:c r="C24" s="457" t="s">
        <x:v>361</x:v>
      </x:c>
      <x:c r="E24" s="458" t="s">
        <x:v>228</x:v>
      </x:c>
    </x:row>
    <x:row r="25" spans="1:11" customFormat="1" ht="35.1" customHeight="1" x14ac:dyDescent="0.35">
      <x:c r="A25" s="459" t="s">
        <x:v>429</x:v>
      </x:c>
      <x:c r="B25" s="425">
        <x:v>1075731.43557597</x:v>
      </x:c>
      <x:c r="C25" s="424" t="s">
        <x:v>92</x:v>
      </x:c>
      <x:c r="E25" s="442" t="s">
        <x:v>126</x:v>
      </x:c>
    </x:row>
    <x:row r="26" spans="1:11" customFormat="1" ht="21.95" customHeight="1" x14ac:dyDescent="0.35">
      <x:c r="A26" s="454" t="s">
        <x:v>23</x:v>
      </x:c>
      <x:c r="B26" s="422">
        <x:v>887664.744617654</x:v>
      </x:c>
      <x:c r="C26" s="457" t="s">
        <x:v>362</x:v>
      </x:c>
      <x:c r="E26" s="442" t="s">
        <x:v>123</x:v>
      </x:c>
    </x:row>
    <x:row r="27" spans="1:11" customFormat="1" ht="21.95" customHeight="1" thickBot="1" x14ac:dyDescent="0.4">
      <x:c r="A27" s="451" t="s">
        <x:v>24</x:v>
      </x:c>
      <x:c r="B27" s="425">
        <x:v>151.61352</x:v>
      </x:c>
      <x:c r="C27" s="452" t="s">
        <x:v>285</x:v>
      </x:c>
      <x:c r="E27" s="442" t="s">
        <x:v>127</x:v>
      </x:c>
    </x:row>
    <x:row r="28" spans="1:11" customFormat="1" ht="35.1" customHeight="1" thickBot="1" x14ac:dyDescent="0.4">
      <x:c r="A28" s="460" t="s">
        <x:v>300</x:v>
      </x:c>
      <x:c r="B28" s="426">
        <x:v>134581976</x:v>
      </x:c>
      <x:c r="C28" s="461" t="s">
        <x:v>363</x:v>
      </x:c>
      <x:c r="E28" s="442" t="s">
        <x:v>386</x:v>
      </x:c>
    </x:row>
    <x:row r="29" spans="1:11" customFormat="1" ht="20.100000000000001" customHeight="1" x14ac:dyDescent="0.35"/>
    <x:row r="30" spans="1:11" customFormat="1" ht="30" customHeight="1" x14ac:dyDescent="0.35">
      <x:c r="A30" s="104" t="s">
        <x:v>379</x:v>
      </x:c>
      <x:c r="B30" s="435"/>
      <x:c r="C30" s="435"/>
    </x:row>
    <x:row r="31" spans="1:11" customFormat="1" ht="69.95" customHeight="1" x14ac:dyDescent="0.35">
      <x:c r="A31" s="436" t="s">
        <x:v>346</x:v>
      </x:c>
      <x:c r="B31" s="437" t="s">
        <x:v>430</x:v>
      </x:c>
      <x:c r="C31" s="438" t="s">
        <x:v>347</x:v>
      </x:c>
    </x:row>
    <x:row r="32" spans="1:11" customFormat="1" ht="21.95" customHeight="1" x14ac:dyDescent="0.35">
      <x:c r="A32" s="440" t="s">
        <x:v>348</x:v>
      </x:c>
      <x:c r="B32" s="418">
        <x:v>35315</x:v>
      </x:c>
      <x:c r="C32" s="441" t="s">
        <x:v>365</x:v>
      </x:c>
      <x:c r="E32" s="442" t="s">
        <x:v>220</x:v>
      </x:c>
    </x:row>
    <x:row r="33" spans="1:6" customFormat="1" ht="21.95" customHeight="1" x14ac:dyDescent="0.35">
      <x:c r="A33" s="440" t="s">
        <x:v>349</x:v>
      </x:c>
      <x:c r="B33" s="419">
        <x:v>59317</x:v>
      </x:c>
      <x:c r="C33" s="441" t="s">
        <x:v>366</x:v>
      </x:c>
      <x:c r="E33" s="442" t="s">
        <x:v>221</x:v>
      </x:c>
    </x:row>
    <x:row r="34" spans="1:6" customFormat="1" ht="21.95" customHeight="1" x14ac:dyDescent="0.35">
      <x:c r="A34" s="443" t="s">
        <x:v>350</x:v>
      </x:c>
      <x:c r="B34" s="418">
        <x:v>31191</x:v>
      </x:c>
      <x:c r="C34" s="444" t="s">
        <x:v>116</x:v>
      </x:c>
      <x:c r="E34" s="442" t="s">
        <x:v>222</x:v>
      </x:c>
    </x:row>
    <x:row r="35" spans="1:6" customFormat="1" ht="21.95" customHeight="1" x14ac:dyDescent="0.35">
      <x:c r="A35" s="440" t="s">
        <x:v>351</x:v>
      </x:c>
      <x:c r="B35" s="420">
        <x:v>32614</x:v>
      </x:c>
      <x:c r="C35" s="441" t="s">
        <x:v>117</x:v>
      </x:c>
      <x:c r="E35" s="442" t="s">
        <x:v>223</x:v>
      </x:c>
      <x:c r="F35" s="430"/>
    </x:row>
    <x:row r="36" spans="1:6" customFormat="1" ht="21.95" customHeight="1" x14ac:dyDescent="0.35">
      <x:c r="A36" s="445" t="s">
        <x:v>352</x:v>
      </x:c>
      <x:c r="B36" s="418">
        <x:v>935</x:v>
      </x:c>
      <x:c r="C36" s="446" t="s">
        <x:v>118</x:v>
      </x:c>
      <x:c r="E36" s="442" t="s">
        <x:v>224</x:v>
      </x:c>
      <x:c r="F36" s="430"/>
    </x:row>
    <x:row r="37" spans="1:6" customFormat="1" ht="21.95" customHeight="1" x14ac:dyDescent="0.35">
      <x:c r="A37" s="440" t="s">
        <x:v>353</x:v>
      </x:c>
      <x:c r="B37" s="419">
        <x:v>4281</x:v>
      </x:c>
      <x:c r="C37" s="441" t="s">
        <x:v>119</x:v>
      </x:c>
      <x:c r="E37" s="442" t="s">
        <x:v>225</x:v>
      </x:c>
      <x:c r="F37" s="430"/>
    </x:row>
    <x:row r="38" spans="1:6" customFormat="1" ht="21.95" customHeight="1" x14ac:dyDescent="0.35">
      <x:c r="A38" s="443" t="s">
        <x:v>354</x:v>
      </x:c>
      <x:c r="B38" s="418">
        <x:v>1174</x:v>
      </x:c>
      <x:c r="C38" s="444" t="s">
        <x:v>120</x:v>
      </x:c>
      <x:c r="E38" s="442" t="s">
        <x:v>226</x:v>
      </x:c>
      <x:c r="F38" s="430"/>
    </x:row>
    <x:row r="39" spans="1:6" customFormat="1" ht="21.95" customHeight="1" x14ac:dyDescent="0.35">
      <x:c r="A39" s="440" t="s">
        <x:v>355</x:v>
      </x:c>
      <x:c r="B39" s="418">
        <x:v>5809</x:v>
      </x:c>
      <x:c r="C39" s="441" t="s">
        <x:v>121</x:v>
      </x:c>
      <x:c r="E39" s="442" t="s">
        <x:v>227</x:v>
      </x:c>
      <x:c r="F39" s="430"/>
    </x:row>
    <x:row r="40" spans="1:6" customFormat="1" ht="15" customHeight="1" x14ac:dyDescent="0.35"/>
    <x:row r="41" spans="1:6" customFormat="1" ht="30" customHeight="1" x14ac:dyDescent="0.35">
      <x:c r="A41" s="104" t="s">
        <x:v>380</x:v>
      </x:c>
      <x:c r="B41" s="448"/>
    </x:row>
    <x:row r="42" spans="1:6" customFormat="1" ht="50.1" customHeight="1" x14ac:dyDescent="0.35">
      <x:c r="A42" s="463" t="s">
        <x:v>356</x:v>
      </x:c>
      <x:c r="B42" s="464" t="s">
        <x:v>357</x:v>
      </x:c>
      <x:c r="C42" s="454" t="s">
        <x:v>358</x:v>
      </x:c>
      <x:c r="F42" s="430"/>
    </x:row>
    <x:row r="43" spans="1:6" customFormat="1" ht="35.1" customHeight="1" x14ac:dyDescent="0.35">
      <x:c r="A43" s="451" t="s">
        <x:v>265</x:v>
      </x:c>
      <x:c r="B43" s="427">
        <x:v>170636</x:v>
      </x:c>
      <x:c r="C43" s="452" t="s">
        <x:v>367</x:v>
      </x:c>
      <x:c r="E43" s="442" t="s">
        <x:v>128</x:v>
      </x:c>
    </x:row>
    <x:row r="44" spans="1:6" customFormat="1" ht="21.95" customHeight="1" x14ac:dyDescent="0.35">
      <x:c r="A44" s="465" t="s">
        <x:v>239</x:v>
      </x:c>
      <x:c r="B44" s="420">
        <x:v>1007457</x:v>
      </x:c>
      <x:c r="C44" s="457" t="s">
        <x:v>25</x:v>
      </x:c>
      <x:c r="E44" s="442" t="s">
        <x:v>129</x:v>
      </x:c>
    </x:row>
    <x:row r="45" spans="1:6" customFormat="1" ht="35.1" customHeight="1" x14ac:dyDescent="0.35">
      <x:c r="A45" s="459" t="s">
        <x:v>249</x:v>
      </x:c>
      <x:c r="B45" s="425">
        <x:v>0.169372985646038</x:v>
      </x:c>
      <x:c r="C45" s="452" t="s">
        <x:v>368</x:v>
      </x:c>
      <x:c r="E45" s="442" t="s">
        <x:v>229</x:v>
      </x:c>
    </x:row>
    <x:row r="46" spans="1:6" customFormat="1" ht="21.95" customHeight="1" x14ac:dyDescent="0.35">
      <x:c r="A46" s="454" t="s">
        <x:v>153</x:v>
      </x:c>
      <x:c r="B46" s="422">
        <x:v>0.461500590099627</x:v>
      </x:c>
      <x:c r="C46" s="455" t="s">
        <x:v>369</x:v>
      </x:c>
      <x:c r="E46" s="442" t="s">
        <x:v>230</x:v>
      </x:c>
    </x:row>
    <x:row r="47" spans="1:6" customFormat="1" ht="35.1" customHeight="1" x14ac:dyDescent="0.35">
      <x:c r="A47" s="459" t="s">
        <x:v>429</x:v>
      </x:c>
      <x:c r="B47" s="425">
        <x:v>1075731.43557597</x:v>
      </x:c>
      <x:c r="C47" s="452" t="s">
        <x:v>92</x:v>
      </x:c>
      <x:c r="E47" s="442" t="s">
        <x:v>126</x:v>
      </x:c>
    </x:row>
    <x:row r="48" spans="1:6" customFormat="1" ht="21.95" customHeight="1" x14ac:dyDescent="0.35">
      <x:c r="A48" s="454" t="s">
        <x:v>23</x:v>
      </x:c>
      <x:c r="B48" s="422">
        <x:v>118672.522871208</x:v>
      </x:c>
      <x:c r="C48" s="457" t="s">
        <x:v>370</x:v>
      </x:c>
      <x:c r="E48" s="442" t="s">
        <x:v>130</x:v>
      </x:c>
    </x:row>
    <x:row r="49" spans="1:11" customFormat="1" ht="21.95" customHeight="1" thickBot="1" x14ac:dyDescent="0.4">
      <x:c r="A49" s="451" t="s">
        <x:v>24</x:v>
      </x:c>
      <x:c r="B49" s="425">
        <x:v>164.51485</x:v>
      </x:c>
      <x:c r="C49" s="452" t="s">
        <x:v>371</x:v>
      </x:c>
      <x:c r="E49" s="442" t="s">
        <x:v>131</x:v>
      </x:c>
    </x:row>
    <x:row r="50" spans="1:11" ht="35.1" customHeight="1" x14ac:dyDescent="0.4">
      <x:c r="A50" s="466" t="s">
        <x:v>301</x:v>
      </x:c>
      <x:c r="B50" s="428">
        <x:v>19523389</x:v>
      </x:c>
      <x:c r="C50" s="467" t="s">
        <x:v>372</x:v>
      </x:c>
      <x:c r="D50" s="429"/>
      <x:c r="E50" s="442" t="s">
        <x:v>233</x:v>
      </x:c>
      <x:c r="F50" s="468"/>
      <x:c r="G50" s="468"/>
      <x:c r="H50" s="434"/>
      <x:c r="I50" s="429"/>
      <x:c r="J50" s="429"/>
      <x:c r="K50" s="429"/>
    </x:row>
    <x:row r="51" spans="1:11" customFormat="1" ht="15" customHeight="1" x14ac:dyDescent="0.35"/>
    <x:row r="52" spans="1:11" customFormat="1" ht="30" customHeight="1" x14ac:dyDescent="0.35">
      <x:c r="A52" s="104" t="s">
        <x:v>373</x:v>
      </x:c>
      <x:c r="B52" s="448"/>
    </x:row>
    <x:row r="53" spans="1:11" customFormat="1" ht="50.1" customHeight="1" x14ac:dyDescent="0.35">
      <x:c r="A53" s="463" t="s">
        <x:v>356</x:v>
      </x:c>
      <x:c r="B53" s="464" t="s">
        <x:v>357</x:v>
      </x:c>
      <x:c r="C53" s="454" t="s">
        <x:v>358</x:v>
      </x:c>
    </x:row>
    <x:row r="54" spans="1:11" customFormat="1" ht="21.95" customHeight="1" x14ac:dyDescent="0.35">
      <x:c r="A54" s="456" t="s">
        <x:v>431</x:v>
      </x:c>
      <x:c r="B54" s="423">
        <x:v>86542.68</x:v>
      </x:c>
      <x:c r="C54" s="457" t="s">
        <x:v>16</x:v>
      </x:c>
      <x:c r="E54" s="442" t="s">
        <x:v>218</x:v>
      </x:c>
    </x:row>
    <x:row r="55" spans="1:11" customFormat="1" ht="21.95" customHeight="1" thickBot="1" x14ac:dyDescent="0.4">
      <x:c r="A55" s="451" t="s">
        <x:v>24</x:v>
      </x:c>
      <x:c r="B55" s="425">
        <x:v>772.40922</x:v>
      </x:c>
      <x:c r="C55" s="452" t="s">
        <x:v>17</x:v>
      </x:c>
      <x:c r="E55" s="442" t="s">
        <x:v>219</x:v>
      </x:c>
    </x:row>
    <x:row r="56" spans="1:11" customFormat="1" ht="35.1" customHeight="1" thickBot="1" x14ac:dyDescent="0.4">
      <x:c r="A56" s="460" t="s">
        <x:v>302</x:v>
      </x:c>
      <x:c r="B56" s="426">
        <x:v>66846360</x:v>
      </x:c>
      <x:c r="C56" s="461" t="s">
        <x:v>286</x:v>
      </x:c>
      <x:c r="E56" s="442" t="s">
        <x:v>136</x:v>
      </x:c>
    </x:row>
    <x:row r="57" spans="1:11" customFormat="1" ht="15" customHeight="1" x14ac:dyDescent="0.35"/>
    <x:row r="58" spans="1:11" customFormat="1" ht="20.100000000000001" customHeight="1" x14ac:dyDescent="0.35">
      <x:c r="A58" s="104" t="s">
        <x:v>374</x:v>
      </x:c>
      <x:c r="B58" s="435"/>
      <x:c r="C58" s="435"/>
    </x:row>
    <x:row r="59" spans="1:11" customFormat="1" ht="50.1" customHeight="1" x14ac:dyDescent="0.35">
      <x:c r="A59" s="436" t="s">
        <x:v>240</x:v>
      </x:c>
      <x:c r="B59" s="437" t="s">
        <x:v>432</x:v>
      </x:c>
      <x:c r="C59" s="438" t="s">
        <x:v>347</x:v>
      </x:c>
    </x:row>
    <x:row r="60" spans="1:11" customFormat="1" ht="21.95" customHeight="1" x14ac:dyDescent="0.35">
      <x:c r="A60" s="445" t="s">
        <x:v>241</x:v>
      </x:c>
      <x:c r="B60" s="427">
        <x:v>89717</x:v>
      </x:c>
      <x:c r="C60" s="446" t="s">
        <x:v>16</x:v>
      </x:c>
      <x:c r="E60" s="442" t="s">
        <x:v>132</x:v>
      </x:c>
    </x:row>
    <x:row r="61" spans="1:11" customFormat="1" ht="21.95" customHeight="1" x14ac:dyDescent="0.35">
      <x:c r="A61" s="440" t="s">
        <x:v>242</x:v>
      </x:c>
      <x:c r="B61" s="418">
        <x:v>172958</x:v>
      </x:c>
      <x:c r="C61" s="441" t="s">
        <x:v>17</x:v>
      </x:c>
      <x:c r="E61" s="442" t="s">
        <x:v>133</x:v>
      </x:c>
    </x:row>
    <x:row r="62" spans="1:11" customFormat="1" ht="15" customHeight="1" x14ac:dyDescent="0.35"/>
    <x:row r="63" spans="1:11" customFormat="1" ht="30" customHeight="1" x14ac:dyDescent="0.35">
      <x:c r="A63" s="104" t="s">
        <x:v>375</x:v>
      </x:c>
      <x:c r="B63" s="448"/>
    </x:row>
    <x:row r="64" spans="1:11" ht="50.1" customHeight="1" x14ac:dyDescent="0.35">
      <x:c r="A64" s="463" t="s">
        <x:v>356</x:v>
      </x:c>
      <x:c r="B64" s="464" t="s">
        <x:v>357</x:v>
      </x:c>
      <x:c r="C64" t="s">
        <x:v>474</x:v>
      </x:c>
      <x:c r="D64" s="429"/>
      <x:c r="E64" s="469"/>
      <x:c r="F64" s="470"/>
      <x:c r="G64" s="469"/>
      <x:c r="H64" s="434"/>
      <x:c r="I64" s="429"/>
      <x:c r="J64" s="429"/>
      <x:c r="K64" s="429"/>
    </x:row>
    <x:row r="65" spans="1:12" customFormat="1" ht="21.95" customHeight="1" x14ac:dyDescent="0.35">
      <x:c r="A65" s="451" t="s">
        <x:v>154</x:v>
      </x:c>
      <x:c r="B65" s="427">
        <x:v>352392</x:v>
      </x:c>
      <x:c r="C65" s="452" t="s">
        <x:v>256</x:v>
      </x:c>
      <x:c r="E65" s="442" t="s">
        <x:v>157</x:v>
      </x:c>
    </x:row>
    <x:row r="66" spans="1:12" customFormat="1" ht="21.95" customHeight="1" x14ac:dyDescent="0.35">
      <x:c r="A66" s="465" t="s">
        <x:v>239</x:v>
      </x:c>
      <x:c r="B66" s="420">
        <x:v>1360645</x:v>
      </x:c>
      <x:c r="C66" s="457" t="s">
        <x:v>19</x:v>
      </x:c>
      <x:c r="E66" s="442" t="s">
        <x:v>134</x:v>
      </x:c>
    </x:row>
    <x:row r="67" spans="1:12" customFormat="1" ht="21.95" customHeight="1" x14ac:dyDescent="0.35">
      <x:c r="A67" s="456" t="s">
        <x:v>155</x:v>
      </x:c>
      <x:c r="B67" s="423">
        <x:v>0.258988935394611</x:v>
      </x:c>
      <x:c r="C67" s="457" t="s">
        <x:v>158</x:v>
      </x:c>
      <x:c r="E67" s="442" t="s">
        <x:v>231</x:v>
      </x:c>
    </x:row>
    <x:row r="68" spans="1:12" customFormat="1" ht="21.95" customHeight="1" x14ac:dyDescent="0.35">
      <x:c r="A68" s="451" t="s">
        <x:v>433</x:v>
      </x:c>
      <x:c r="B68" s="425">
        <x:v>1263985.13557597</x:v>
      </x:c>
      <x:c r="C68" s="471" t="s">
        <x:v>26</x:v>
      </x:c>
      <x:c r="E68" s="442" t="s">
        <x:v>27</x:v>
      </x:c>
    </x:row>
    <x:row r="69" spans="1:12" customFormat="1" ht="21.95" customHeight="1" x14ac:dyDescent="0.35">
      <x:c r="A69" s="472" t="s">
        <x:v>23</x:v>
      </x:c>
      <x:c r="B69" s="422">
        <x:v>325409.242410168</x:v>
      </x:c>
      <x:c r="C69" s="457" t="s">
        <x:v>292</x:v>
      </x:c>
      <x:c r="E69" s="442" t="s">
        <x:v>232</x:v>
      </x:c>
    </x:row>
    <x:row r="70" spans="1:12" customFormat="1" ht="21.95" customHeight="1" x14ac:dyDescent="0.35">
      <x:c r="A70" s="451" t="s">
        <x:v>24</x:v>
      </x:c>
      <x:c r="B70" s="425">
        <x:v>124.42496</x:v>
      </x:c>
      <x:c r="C70" s="452" t="s">
        <x:v>22</x:v>
      </x:c>
      <x:c r="E70" s="442" t="s">
        <x:v>135</x:v>
      </x:c>
    </x:row>
    <x:row r="71" spans="1:12" customFormat="1" ht="21.95" customHeight="1" thickBot="1" x14ac:dyDescent="0.4">
      <x:c r="A71" s="473" t="s">
        <x:v>156</x:v>
      </x:c>
      <x:c r="B71" s="418">
        <x:v>1000</x:v>
      </x:c>
      <x:c r="C71" s="452" t="s">
        <x:v>100</x:v>
      </x:c>
      <x:c r="E71" s="474"/>
    </x:row>
    <x:row r="72" spans="1:12" customFormat="1" ht="21.95" customHeight="1" thickBot="1" x14ac:dyDescent="0.4">
      <x:c r="A72" s="460" t="s">
        <x:v>303</x:v>
      </x:c>
      <x:c r="B72" s="475">
        <x:v>40505535</x:v>
      </x:c>
      <x:c r="C72" s="461" t="s">
        <x:v>293</x:v>
      </x:c>
      <x:c r="E72" s="442" t="s">
        <x:v>137</x:v>
      </x:c>
    </x:row>
    <x:row r="73" spans="1:12" ht="15" customHeight="1" x14ac:dyDescent="0.35">
      <x:c r="A73" s="476"/>
      <x:c r="B73" s="476"/>
      <x:c r="C73" s="476"/>
      <x:c r="D73" s="429"/>
      <x:c r="E73" s="477"/>
      <x:c r="F73" s="469"/>
      <x:c r="G73" s="476"/>
      <x:c r="H73" s="429"/>
      <x:c r="I73" s="434"/>
      <x:c r="K73" s="429"/>
    </x:row>
    <x:row r="74" spans="1:12" ht="30" customHeight="1" x14ac:dyDescent="0.35">
      <x:c r="A74" s="104" t="s">
        <x:v>381</x:v>
      </x:c>
      <x:c r="B74" s="448"/>
      <x:c r="C74" s="462"/>
      <x:c r="D74" s="429"/>
      <x:c r="E74" s="478"/>
      <x:c r="F74" s="469"/>
      <x:c r="H74" s="434"/>
      <x:c r="I74" s="434"/>
      <x:c r="L74" s="431"/>
    </x:row>
    <x:row r="75" spans="1:12" customFormat="1" ht="50.1" customHeight="1" x14ac:dyDescent="0.35">
      <x:c r="A75" s="463" t="s">
        <x:v>356</x:v>
      </x:c>
      <x:c r="B75" s="464" t="s">
        <x:v>357</x:v>
      </x:c>
      <x:c r="C75" s="454" t="s">
        <x:v>358</x:v>
      </x:c>
    </x:row>
    <x:row r="76" spans="1:12" customFormat="1" ht="35.1" customHeight="1" x14ac:dyDescent="0.35">
      <x:c r="A76" s="459" t="s">
        <x:v>376</x:v>
      </x:c>
      <x:c r="B76" s="427">
        <x:v>498227</x:v>
      </x:c>
      <x:c r="C76" s="452" t="s">
        <x:v>16</x:v>
      </x:c>
      <x:c r="E76" s="479" t="s">
        <x:v>298</x:v>
      </x:c>
    </x:row>
    <x:row r="77" spans="1:12" customFormat="1" ht="21.95" customHeight="1" x14ac:dyDescent="0.35">
      <x:c r="A77" s="454" t="s">
        <x:v>295</x:v>
      </x:c>
      <x:c r="B77" s="420">
        <x:v>0</x:v>
      </x:c>
      <x:c r="C77" s="457" t="s">
        <x:v>17</x:v>
      </x:c>
      <x:c r="E77" s="479" t="s">
        <x:v>299</x:v>
      </x:c>
    </x:row>
    <x:row r="78" spans="1:12" customFormat="1" ht="21.95" customHeight="1" thickBot="1" x14ac:dyDescent="0.4">
      <x:c r="A78" s="451" t="s">
        <x:v>296</x:v>
      </x:c>
      <x:c r="B78" s="425">
        <x:v>49.67627</x:v>
      </x:c>
      <x:c r="C78" s="452" t="s">
        <x:v>18</x:v>
      </x:c>
      <x:c r="E78" s="479" t="s">
        <x:v>309</x:v>
      </x:c>
    </x:row>
    <x:row r="79" spans="1:12" ht="35.1" customHeight="1" thickBot="1" x14ac:dyDescent="0.4">
      <x:c r="A79" s="460" t="s">
        <x:v>304</x:v>
      </x:c>
      <x:c r="B79" s="426">
        <x:v>24750067</x:v>
      </x:c>
      <x:c r="C79" s="461" t="s">
        <x:v>297</x:v>
      </x:c>
      <x:c r="D79" s="429"/>
      <x:c r="E79" s="479" t="s">
        <x:v>442</x:v>
      </x:c>
      <x:c r="F79" s="477"/>
      <x:c r="G79" s="477"/>
      <x:c r="H79" s="434"/>
      <x:c r="J79" s="429"/>
      <x:c r="K79" s="429"/>
    </x:row>
    <x:row r="80" spans="1:12" ht="15" customHeight="1" x14ac:dyDescent="0.4">
      <x:c r="A80" s="480"/>
      <x:c r="B80" s="480"/>
      <x:c r="C80" s="480"/>
      <x:c r="D80" s="429"/>
      <x:c r="E80" s="468"/>
      <x:c r="F80" s="469"/>
      <x:c r="G80" s="480"/>
      <x:c r="H80" s="434"/>
      <x:c r="I80" s="434"/>
      <x:c r="J80" s="429"/>
      <x:c r="K80" s="429"/>
      <x:c r="L80" s="481"/>
    </x:row>
    <x:row r="81" spans="1:36" customFormat="1" ht="12.4" x14ac:dyDescent="0.35"/>
    <x:row r="82" spans="1:36" customFormat="1" hidden="1" x14ac:dyDescent="0.35">
      <x:c r="B82" s="479" t="s">
        <x:v>103</x:v>
      </x:c>
    </x:row>
    <x:row r="83" spans="1:36" ht="15" customHeight="1" x14ac:dyDescent="0.4">
      <x:c r="A83" s="480"/>
      <x:c r="B83" s="480"/>
      <x:c r="C83" s="480"/>
      <x:c r="D83" s="429"/>
      <x:c r="E83" s="429"/>
      <x:c r="F83" s="481"/>
      <x:c r="G83" s="480"/>
      <x:c r="H83" s="434"/>
      <x:c r="I83" s="434"/>
      <x:c r="J83" s="429"/>
      <x:c r="K83" s="429"/>
      <x:c r="L83" s="481"/>
    </x:row>
    <x:row r="84" spans="1:36" ht="15" customHeight="1" x14ac:dyDescent="0.4">
      <x:c r="A84" s="480"/>
      <x:c r="B84" s="480"/>
      <x:c r="C84" s="480"/>
      <x:c r="D84" s="429"/>
      <x:c r="E84" s="468"/>
      <x:c r="F84" s="481"/>
      <x:c r="G84" s="480"/>
      <x:c r="H84" s="434"/>
      <x:c r="I84" s="434"/>
      <x:c r="J84" s="429"/>
      <x:c r="K84" s="429"/>
      <x:c r="L84" s="481"/>
    </x:row>
    <x:row r="85" spans="1:36" ht="15" customHeight="1" x14ac:dyDescent="0.4">
      <x:c r="A85" s="480"/>
      <x:c r="B85" s="480"/>
      <x:c r="C85" s="480"/>
      <x:c r="D85" s="429"/>
      <x:c r="E85" s="468"/>
      <x:c r="F85" s="481"/>
      <x:c r="G85" s="480"/>
      <x:c r="H85" s="434"/>
      <x:c r="I85" s="434"/>
      <x:c r="J85" s="429"/>
      <x:c r="K85" s="429"/>
      <x:c r="L85" s="481"/>
    </x:row>
    <x:row r="86" spans="1:36" s="51" customFormat="1" x14ac:dyDescent="0.35">
      <x:c r="F86" s="481"/>
      <x:c r="H86" s="55"/>
      <x:c r="I86" s="55"/>
      <x:c r="J86" s="55"/>
      <x:c r="K86" s="55"/>
      <x:c r="L86" s="55"/>
      <x:c r="M86" s="55"/>
    </x:row>
    <x:row r="87" spans="1:36" x14ac:dyDescent="0.35">
      <x:c r="A87" s="431"/>
      <x:c r="B87" s="431"/>
      <x:c r="C87" s="431"/>
      <x:c r="D87" s="429"/>
      <x:c r="F87" s="51"/>
      <x:c r="G87" s="431"/>
      <x:c r="L87" s="431"/>
      <x:c r="AI87" s="51"/>
      <x:c r="AJ87" s="51"/>
    </x:row>
    <x:row r="88" spans="1:36" x14ac:dyDescent="0.35">
      <x:c r="D88" s="429"/>
      <x:c r="P88" s="431"/>
      <x:c r="AG88" s="431"/>
    </x:row>
    <x:row r="89" spans="1:36" x14ac:dyDescent="0.35">
      <x:c r="D89" s="429"/>
      <x:c r="L89" s="431"/>
      <x:c r="Y89" s="431"/>
    </x:row>
    <x:row r="90" spans="1:36" x14ac:dyDescent="0.35">
      <x:c r="A90" s="431"/>
      <x:c r="B90" s="431"/>
      <x:c r="C90" s="431"/>
      <x:c r="D90" s="429"/>
      <x:c r="G90" s="431"/>
    </x:row>
    <x:row r="91" spans="1:36" x14ac:dyDescent="0.35">
      <x:c r="D91" s="429"/>
      <x:c r="P91" s="431"/>
      <x:c r="X91" s="431"/>
    </x:row>
    <x:row r="93" spans="1:36" x14ac:dyDescent="0.35">
      <x:c r="D93" s="429"/>
      <x:c r="P93" s="431"/>
      <x:c r="X93" s="431"/>
    </x:row>
    <x:row r="94" spans="1:36" x14ac:dyDescent="0.35">
      <x:c r="A94" s="431"/>
      <x:c r="B94" s="431"/>
      <x:c r="C94" s="431"/>
      <x:c r="D94" s="429"/>
      <x:c r="G94" s="431"/>
      <x:c r="X94" s="431"/>
    </x:row>
    <x:row r="95" spans="1:36" x14ac:dyDescent="0.35">
      <x:c r="A95" s="431"/>
      <x:c r="B95" s="431"/>
      <x:c r="C95" s="431"/>
      <x:c r="D95" s="429"/>
      <x:c r="G95" s="431"/>
    </x:row>
    <x:row r="96" spans="1:36" x14ac:dyDescent="0.35">
      <x:c r="D96" s="429"/>
      <x:c r="X96" s="431"/>
    </x:row>
    <x:row r="97" spans="1:7" x14ac:dyDescent="0.35">
      <x:c r="A97" s="431"/>
      <x:c r="B97" s="431"/>
      <x:c r="C97" s="431"/>
      <x:c r="D97" s="429"/>
      <x:c r="G97" s="431"/>
    </x:row>
    <x:row r="98" spans="1:7" x14ac:dyDescent="0.35">
      <x:c r="D98" s="429"/>
    </x:row>
    <x:row r="99" spans="1:7" x14ac:dyDescent="0.35">
      <x:c r="D99" s="429"/>
    </x:row>
  </x:sheetData>
  <x:phoneticPr fontId="5" type="noConversion"/>
  <x:conditionalFormatting sqref="B10:C40 B65:C79 B63:B64 B53:C62 B52 B42:C51 B41">
    <x:cfRule type="cellIs" dxfId="0" priority="24" operator="equal">
      <x:formula>0</x:formula>
    </x:cfRule>
  </x:conditionalFormatting>
  <x:pageMargins left="0.70866141732283472" right="0.70866141732283472" top="0.74803149606299213" bottom="0.74803149606299213" header="0.31496062992125984" footer="0.31496062992125984"/>
  <x:pageSetup paperSize="9" scale="51" fitToHeight="0" orientation="portrait" r:id="rId1"/>
  <x:headerFooter scaleWithDoc="0">
    <x:oddHeader>&amp;LPage &amp;P&amp;R&amp;F</x:oddHeader>
    <x:oddFooter>&amp;R&amp;A</x:oddFooter>
  </x:headerFooter>
  <x:rowBreaks count="1" manualBreakCount="1">
    <x:brk id="50" max="4" man="1"/>
  </x:rowBreaks>
  <x:tableParts count="8">
    <x:tablePart r:id="rId2"/>
    <x:tablePart r:id="rId3"/>
    <x:tablePart r:id="rId4"/>
    <x:tablePart r:id="rId5"/>
    <x:tablePart r:id="rId6"/>
    <x:tablePart r:id="rId7"/>
    <x:tablePart r:id="rId8"/>
    <x:tablePart r:id="rId9"/>
  </x:tableParts>
</x: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x14ac:dyDescent="0.35"/>
  <cols>
    <col min="1" max="1" width="30.85546875" style="51" customWidth="1"/>
    <col min="2" max="2" width="18.7109375" style="51" customWidth="1"/>
    <col min="3" max="4" width="16.7109375" style="51" customWidth="1"/>
    <col min="5" max="5" width="11.5703125" style="51" customWidth="1"/>
    <col min="6" max="6" width="11.140625" style="51" bestFit="1" customWidth="1"/>
    <col min="7" max="7" width="11.140625" style="51" customWidth="1"/>
    <col min="8" max="8" width="13.5703125" style="51" bestFit="1" customWidth="1"/>
    <col min="9" max="11" width="12" style="51" customWidth="1"/>
    <col min="12" max="12" width="11.85546875" style="51" customWidth="1"/>
    <col min="13" max="14" width="9.140625" style="51" customWidth="1"/>
    <col min="15" max="17" width="9.140625" style="51"/>
    <col min="18" max="18" width="14.7109375" style="51" bestFit="1" customWidth="1"/>
    <col min="19" max="16384" width="9.140625" style="51"/>
  </cols>
  <sheetData>
    <row r="1" spans="1:14" ht="27" customHeight="1" x14ac:dyDescent="0.35">
      <c r="A1" s="103" t="s">
        <v>434</v>
      </c>
      <c r="B1" s="103"/>
      <c r="C1" s="103"/>
      <c r="D1" s="103"/>
      <c r="E1" s="103"/>
      <c r="H1" s="54"/>
      <c r="I1" s="54"/>
      <c r="J1" s="54"/>
      <c r="K1" s="54"/>
    </row>
    <row r="2" spans="1:14" ht="21.95" customHeight="1" x14ac:dyDescent="0.35">
      <c r="A2" s="104" t="str">
        <f>A_Summary!I23</f>
        <v xml:space="preserve">Provider </v>
      </c>
      <c r="B2" s="104"/>
      <c r="C2" s="104"/>
      <c r="D2" s="104"/>
      <c r="E2" s="104"/>
      <c r="F2" s="104"/>
      <c r="G2" s="104"/>
    </row>
    <row r="3" spans="1:14" ht="21.95" customHeight="1" x14ac:dyDescent="0.35">
      <c r="A3" s="50" t="s">
        <v>460</v>
      </c>
      <c r="B3" s="104"/>
      <c r="C3" s="104"/>
      <c r="D3" s="104"/>
      <c r="E3" s="104"/>
      <c r="F3" s="104"/>
      <c r="G3" s="104"/>
    </row>
    <row r="4" spans="1:14" ht="33" customHeight="1" x14ac:dyDescent="0.5">
      <c r="A4" s="130" t="s">
        <v>326</v>
      </c>
      <c r="B4" s="173"/>
      <c r="C4" s="76"/>
    </row>
    <row r="5" spans="1:14" ht="23.25" customHeight="1" x14ac:dyDescent="0.35">
      <c r="A5" s="117" t="s">
        <v>329</v>
      </c>
      <c r="B5" s="173"/>
      <c r="C5" s="76"/>
    </row>
    <row r="6" spans="1:14" ht="18" customHeight="1" x14ac:dyDescent="0.35">
      <c r="A6" s="189" t="s">
        <v>12</v>
      </c>
      <c r="B6" s="190" t="s">
        <v>141</v>
      </c>
    </row>
    <row r="7" spans="1:14" ht="18" customHeight="1" x14ac:dyDescent="0.35">
      <c r="A7" s="191" t="s">
        <v>6</v>
      </c>
      <c r="B7" s="192">
        <v>10000</v>
      </c>
    </row>
    <row r="8" spans="1:14" ht="18" customHeight="1" x14ac:dyDescent="0.35">
      <c r="A8" s="193" t="s">
        <v>7</v>
      </c>
      <c r="B8" s="194">
        <v>1500</v>
      </c>
    </row>
    <row r="9" spans="1:14" ht="18" customHeight="1" x14ac:dyDescent="0.35">
      <c r="A9" s="193" t="s">
        <v>281</v>
      </c>
      <c r="B9" s="194">
        <v>250</v>
      </c>
    </row>
    <row r="10" spans="1:14" ht="18" customHeight="1" x14ac:dyDescent="0.35">
      <c r="A10" s="195" t="s">
        <v>284</v>
      </c>
      <c r="B10" s="196">
        <v>125.76</v>
      </c>
    </row>
    <row r="11" spans="1:14" ht="15" customHeight="1" x14ac:dyDescent="0.35">
      <c r="A11" s="197" t="s">
        <v>330</v>
      </c>
      <c r="B11" s="228">
        <v>1.129</v>
      </c>
    </row>
    <row r="12" spans="1:14" ht="23.25" customHeight="1" x14ac:dyDescent="0.4">
      <c r="B12" s="77"/>
      <c r="C12" s="76"/>
      <c r="N12" s="52"/>
    </row>
    <row r="13" spans="1:14" ht="21" customHeight="1" x14ac:dyDescent="0.5">
      <c r="A13" s="130" t="s">
        <v>327</v>
      </c>
      <c r="B13" s="173"/>
      <c r="C13" s="173"/>
      <c r="D13" s="173"/>
      <c r="N13" s="52"/>
    </row>
    <row r="14" spans="1:14" ht="18" customHeight="1" x14ac:dyDescent="0.4">
      <c r="A14" s="190" t="s">
        <v>141</v>
      </c>
      <c r="C14" s="76"/>
      <c r="N14" s="52"/>
    </row>
    <row r="15" spans="1:14" ht="18" customHeight="1" x14ac:dyDescent="0.4">
      <c r="A15" s="198">
        <v>2315</v>
      </c>
      <c r="C15" s="76"/>
      <c r="N15" s="52"/>
    </row>
    <row r="16" spans="1:14" ht="23.25" customHeight="1" x14ac:dyDescent="0.4">
      <c r="B16" s="77"/>
      <c r="C16" s="76"/>
      <c r="K16" s="54"/>
      <c r="N16" s="52"/>
    </row>
    <row r="17" spans="1:14" ht="21" customHeight="1" x14ac:dyDescent="0.4">
      <c r="A17" s="104" t="s">
        <v>328</v>
      </c>
      <c r="B17" s="185"/>
      <c r="C17" s="185"/>
      <c r="D17" s="185"/>
      <c r="N17" s="52"/>
    </row>
    <row r="18" spans="1:14" ht="48.75" customHeight="1" x14ac:dyDescent="0.4">
      <c r="A18" s="126" t="s">
        <v>162</v>
      </c>
      <c r="B18" s="223" t="s">
        <v>331</v>
      </c>
      <c r="C18" s="223" t="s">
        <v>332</v>
      </c>
      <c r="D18" s="186"/>
      <c r="M18" s="52"/>
    </row>
    <row r="19" spans="1:14" ht="18" customHeight="1" x14ac:dyDescent="0.4">
      <c r="A19" s="187" t="s">
        <v>164</v>
      </c>
      <c r="B19" s="188">
        <v>0</v>
      </c>
      <c r="C19" s="188">
        <v>0</v>
      </c>
      <c r="D19" s="78"/>
      <c r="J19" s="54"/>
      <c r="M19" s="52"/>
    </row>
    <row r="20" spans="1:14" ht="18" customHeight="1" x14ac:dyDescent="0.4">
      <c r="A20" s="187" t="s">
        <v>165</v>
      </c>
      <c r="B20" s="188">
        <v>0</v>
      </c>
      <c r="C20" s="188">
        <v>0</v>
      </c>
      <c r="D20" s="78"/>
      <c r="M20" s="52"/>
    </row>
    <row r="21" spans="1:14" ht="18" customHeight="1" x14ac:dyDescent="0.4">
      <c r="A21" s="187" t="s">
        <v>166</v>
      </c>
      <c r="B21" s="188">
        <v>82.29</v>
      </c>
      <c r="C21" s="188">
        <v>806.86</v>
      </c>
      <c r="D21" s="78"/>
      <c r="M21" s="52"/>
    </row>
    <row r="22" spans="1:14" ht="18" customHeight="1" x14ac:dyDescent="0.4">
      <c r="A22" s="187" t="s">
        <v>167</v>
      </c>
      <c r="B22" s="188">
        <v>82.29</v>
      </c>
      <c r="C22" s="188">
        <v>806.86</v>
      </c>
      <c r="D22" s="78"/>
      <c r="M22" s="52"/>
    </row>
    <row r="23" spans="1:14" ht="18" customHeight="1" x14ac:dyDescent="0.4">
      <c r="A23" s="187" t="s">
        <v>142</v>
      </c>
      <c r="B23" s="188">
        <v>220.74</v>
      </c>
      <c r="C23" s="188">
        <v>945.31</v>
      </c>
      <c r="D23" s="78"/>
      <c r="M23" s="52"/>
    </row>
    <row r="24" spans="1:14" ht="18" customHeight="1" x14ac:dyDescent="0.4">
      <c r="A24" s="187" t="s">
        <v>143</v>
      </c>
      <c r="B24" s="188">
        <v>427.76</v>
      </c>
      <c r="C24" s="188">
        <v>1152.33</v>
      </c>
      <c r="D24" s="78"/>
      <c r="M24" s="52"/>
    </row>
    <row r="25" spans="1:14" ht="18" customHeight="1" x14ac:dyDescent="0.4">
      <c r="A25" s="187" t="s">
        <v>149</v>
      </c>
      <c r="B25" s="188">
        <v>427.76</v>
      </c>
      <c r="C25" s="188">
        <v>1152.33</v>
      </c>
      <c r="D25" s="78"/>
      <c r="M25" s="52"/>
    </row>
    <row r="26" spans="1:14" ht="18" customHeight="1" x14ac:dyDescent="0.4">
      <c r="A26" s="187" t="s">
        <v>144</v>
      </c>
      <c r="B26" s="188">
        <v>220.74</v>
      </c>
      <c r="C26" s="188">
        <v>945.31</v>
      </c>
      <c r="D26" s="78"/>
      <c r="M26" s="52"/>
    </row>
    <row r="27" spans="1:14" ht="18" customHeight="1" x14ac:dyDescent="0.4">
      <c r="A27" s="187" t="s">
        <v>146</v>
      </c>
      <c r="B27" s="188">
        <v>220.74</v>
      </c>
      <c r="C27" s="188">
        <v>945.31</v>
      </c>
      <c r="D27" s="78"/>
      <c r="M27" s="52"/>
    </row>
    <row r="28" spans="1:14" ht="18" customHeight="1" x14ac:dyDescent="0.4">
      <c r="A28" s="187" t="s">
        <v>168</v>
      </c>
      <c r="B28" s="188">
        <v>82.29</v>
      </c>
      <c r="C28" s="188">
        <v>806.86</v>
      </c>
      <c r="D28" s="78"/>
      <c r="M28" s="52"/>
    </row>
    <row r="29" spans="1:14" ht="18" customHeight="1" x14ac:dyDescent="0.4">
      <c r="A29" s="187" t="s">
        <v>169</v>
      </c>
      <c r="B29" s="188">
        <v>82.29</v>
      </c>
      <c r="C29" s="188">
        <v>806.86</v>
      </c>
      <c r="D29" s="78"/>
      <c r="M29" s="52"/>
    </row>
    <row r="30" spans="1:14" ht="18" customHeight="1" x14ac:dyDescent="0.4">
      <c r="A30" s="117" t="s">
        <v>150</v>
      </c>
      <c r="B30" s="188">
        <v>3705.14</v>
      </c>
      <c r="C30" s="188">
        <v>4429.71</v>
      </c>
      <c r="D30" s="78"/>
      <c r="M30" s="52"/>
    </row>
    <row r="31" spans="1:14" ht="18" customHeight="1" x14ac:dyDescent="0.4">
      <c r="A31" s="117" t="s">
        <v>151</v>
      </c>
      <c r="B31" s="188">
        <v>3705.14</v>
      </c>
      <c r="C31" s="188">
        <v>4429.71</v>
      </c>
      <c r="D31" s="78"/>
      <c r="M31" s="52"/>
    </row>
    <row r="32" spans="1:14" ht="18" customHeight="1" x14ac:dyDescent="0.4">
      <c r="A32" s="117" t="s">
        <v>170</v>
      </c>
      <c r="B32" s="188">
        <v>82.29</v>
      </c>
      <c r="C32" s="188">
        <v>806.86</v>
      </c>
      <c r="D32" s="78"/>
      <c r="M32" s="52"/>
    </row>
    <row r="33" spans="1:14" ht="18" customHeight="1" x14ac:dyDescent="0.4">
      <c r="A33" s="117" t="s">
        <v>275</v>
      </c>
      <c r="B33" s="188">
        <v>1324.41</v>
      </c>
      <c r="C33" s="188">
        <v>2048.98</v>
      </c>
      <c r="D33" s="78"/>
      <c r="J33" s="54"/>
      <c r="M33" s="52"/>
    </row>
    <row r="34" spans="1:14" ht="18" customHeight="1" x14ac:dyDescent="0.4">
      <c r="A34" s="187" t="s">
        <v>145</v>
      </c>
      <c r="B34" s="188">
        <v>1324.41</v>
      </c>
      <c r="C34" s="188">
        <v>2048.98</v>
      </c>
      <c r="D34" s="78"/>
      <c r="J34" s="54"/>
      <c r="M34" s="52"/>
    </row>
    <row r="35" spans="1:14" ht="18" customHeight="1" x14ac:dyDescent="0.4">
      <c r="A35" s="187" t="s">
        <v>147</v>
      </c>
      <c r="B35" s="188">
        <v>1324.41</v>
      </c>
      <c r="C35" s="188">
        <v>2048.98</v>
      </c>
      <c r="D35" s="78"/>
      <c r="M35" s="52"/>
    </row>
    <row r="36" spans="1:14" ht="18" customHeight="1" x14ac:dyDescent="0.4">
      <c r="A36" s="187" t="s">
        <v>148</v>
      </c>
      <c r="B36" s="188">
        <v>289.31</v>
      </c>
      <c r="C36" s="188">
        <v>1013.88</v>
      </c>
      <c r="D36" s="78"/>
      <c r="M36" s="52"/>
    </row>
    <row r="37" spans="1:14" ht="23.25" customHeight="1" x14ac:dyDescent="0.4">
      <c r="A37" s="79"/>
      <c r="B37" s="78"/>
      <c r="C37" s="80"/>
      <c r="K37" s="54"/>
      <c r="N37" s="52"/>
    </row>
    <row r="38" spans="1:14" ht="21" customHeight="1" x14ac:dyDescent="0.4">
      <c r="A38" s="104" t="s">
        <v>333</v>
      </c>
      <c r="B38" s="104"/>
      <c r="C38" s="104"/>
      <c r="D38" s="81"/>
      <c r="E38" s="81"/>
      <c r="F38" s="81"/>
      <c r="G38" s="81"/>
      <c r="H38" s="81"/>
      <c r="I38" s="81"/>
      <c r="J38" s="81"/>
      <c r="K38" s="81"/>
    </row>
    <row r="39" spans="1:14" ht="18" customHeight="1" x14ac:dyDescent="0.4">
      <c r="A39" s="189" t="s">
        <v>12</v>
      </c>
      <c r="B39" s="190" t="s">
        <v>141</v>
      </c>
      <c r="C39" s="81"/>
      <c r="D39" s="81"/>
      <c r="E39" s="81"/>
      <c r="F39" s="81"/>
      <c r="G39" s="81"/>
      <c r="H39" s="81"/>
      <c r="I39" s="81"/>
      <c r="J39" s="81"/>
    </row>
    <row r="40" spans="1:14" ht="18" customHeight="1" x14ac:dyDescent="0.4">
      <c r="A40" s="199" t="s">
        <v>334</v>
      </c>
      <c r="B40" s="200">
        <v>1023.08</v>
      </c>
      <c r="C40" s="81"/>
      <c r="D40" s="81"/>
      <c r="E40" s="81"/>
      <c r="F40" s="81"/>
      <c r="G40" s="81"/>
      <c r="H40" s="81"/>
      <c r="I40" s="81"/>
    </row>
    <row r="41" spans="1:14" ht="15" customHeight="1" x14ac:dyDescent="0.4">
      <c r="B41" s="82"/>
      <c r="C41" s="57"/>
      <c r="D41" s="81"/>
      <c r="E41" s="81"/>
      <c r="F41" s="81"/>
      <c r="G41" s="81"/>
      <c r="H41" s="81"/>
      <c r="I41" s="81"/>
      <c r="J41" s="81"/>
      <c r="K41" s="83"/>
    </row>
    <row r="42" spans="1:14" ht="21" customHeight="1" x14ac:dyDescent="0.4">
      <c r="A42" s="104" t="s">
        <v>335</v>
      </c>
      <c r="B42" s="104"/>
      <c r="C42" s="104"/>
      <c r="D42" s="81"/>
      <c r="E42" s="81"/>
      <c r="F42" s="81"/>
      <c r="G42" s="81"/>
      <c r="H42" s="81"/>
      <c r="I42" s="81"/>
      <c r="J42" s="81"/>
      <c r="K42" s="81"/>
    </row>
    <row r="43" spans="1:14" ht="18" customHeight="1" x14ac:dyDescent="0.4">
      <c r="A43" s="189" t="s">
        <v>12</v>
      </c>
      <c r="B43" s="190" t="s">
        <v>141</v>
      </c>
      <c r="C43" s="57"/>
      <c r="D43" s="81"/>
      <c r="E43" s="81"/>
      <c r="F43" s="81"/>
      <c r="G43" s="81"/>
      <c r="H43" s="81"/>
      <c r="I43" s="81"/>
      <c r="J43" s="81"/>
      <c r="K43" s="81"/>
    </row>
    <row r="44" spans="1:14" ht="18" customHeight="1" x14ac:dyDescent="0.4">
      <c r="A44" s="202" t="s">
        <v>7</v>
      </c>
      <c r="B44" s="192">
        <v>895.75</v>
      </c>
      <c r="C44" s="57"/>
      <c r="D44" s="81"/>
      <c r="E44" s="81"/>
      <c r="F44" s="81"/>
      <c r="G44" s="81"/>
      <c r="H44" s="81"/>
      <c r="I44" s="81"/>
      <c r="J44" s="81"/>
      <c r="K44" s="81"/>
    </row>
    <row r="45" spans="1:14" ht="18" customHeight="1" x14ac:dyDescent="0.4">
      <c r="A45" s="201" t="s">
        <v>337</v>
      </c>
      <c r="B45" s="194">
        <v>684.99</v>
      </c>
      <c r="C45" s="57"/>
      <c r="D45" s="81"/>
      <c r="E45" s="81"/>
      <c r="F45" s="81"/>
      <c r="G45" s="81"/>
      <c r="H45" s="81"/>
      <c r="I45" s="81"/>
      <c r="J45" s="81"/>
      <c r="K45" s="81"/>
    </row>
    <row r="46" spans="1:14" ht="15" customHeight="1" x14ac:dyDescent="0.4">
      <c r="A46" s="84"/>
      <c r="B46" s="85"/>
      <c r="C46" s="57"/>
      <c r="D46" s="81"/>
      <c r="E46" s="81"/>
      <c r="F46" s="81"/>
      <c r="G46" s="81"/>
      <c r="H46" s="81"/>
      <c r="I46" s="81"/>
      <c r="J46" s="81"/>
      <c r="K46" s="81"/>
    </row>
    <row r="47" spans="1:14" ht="21" customHeight="1" x14ac:dyDescent="0.4">
      <c r="A47" s="104" t="s">
        <v>336</v>
      </c>
      <c r="B47" s="104"/>
      <c r="C47" s="104"/>
      <c r="D47" s="104"/>
      <c r="E47" s="81"/>
      <c r="F47" s="81"/>
      <c r="G47" s="81"/>
      <c r="H47" s="81"/>
      <c r="I47" s="81"/>
      <c r="J47" s="81"/>
      <c r="K47" s="81"/>
    </row>
    <row r="48" spans="1:14" ht="18" customHeight="1" x14ac:dyDescent="0.4">
      <c r="A48" s="189" t="s">
        <v>12</v>
      </c>
      <c r="B48" s="190" t="s">
        <v>141</v>
      </c>
      <c r="C48" s="57"/>
      <c r="D48" s="81"/>
      <c r="E48" s="81"/>
      <c r="F48" s="81"/>
      <c r="G48" s="81"/>
      <c r="H48" s="81"/>
      <c r="I48" s="81"/>
      <c r="J48" s="81"/>
      <c r="K48" s="81"/>
    </row>
    <row r="49" spans="1:11" ht="18" customHeight="1" x14ac:dyDescent="0.4">
      <c r="A49" s="202" t="s">
        <v>7</v>
      </c>
      <c r="B49" s="192">
        <v>1149.77</v>
      </c>
      <c r="C49" s="57"/>
      <c r="D49" s="81"/>
      <c r="E49" s="81"/>
      <c r="F49" s="81"/>
      <c r="G49" s="81"/>
      <c r="H49" s="81"/>
      <c r="I49" s="81"/>
      <c r="J49" s="81"/>
      <c r="K49" s="81"/>
    </row>
    <row r="50" spans="1:11" ht="18" customHeight="1" x14ac:dyDescent="0.4">
      <c r="A50" s="201" t="s">
        <v>337</v>
      </c>
      <c r="B50" s="194">
        <v>879.24</v>
      </c>
      <c r="C50" s="57"/>
      <c r="D50" s="81"/>
      <c r="E50" s="81"/>
      <c r="F50" s="81"/>
      <c r="G50" s="81"/>
      <c r="H50" s="81"/>
      <c r="I50" s="81"/>
      <c r="J50" s="81"/>
      <c r="K50" s="81"/>
    </row>
    <row r="51" spans="1:11" ht="18" customHeight="1" x14ac:dyDescent="0.4">
      <c r="A51" s="201" t="s">
        <v>8</v>
      </c>
      <c r="B51" s="194">
        <v>676.34</v>
      </c>
      <c r="C51" s="57"/>
      <c r="D51" s="81"/>
      <c r="E51" s="81"/>
      <c r="F51" s="81"/>
      <c r="G51" s="81"/>
      <c r="H51" s="81"/>
      <c r="I51" s="81"/>
      <c r="J51" s="81"/>
      <c r="K51" s="81"/>
    </row>
    <row r="52" spans="1:11" ht="15" customHeight="1" x14ac:dyDescent="0.4">
      <c r="A52" s="84"/>
      <c r="B52" s="85"/>
      <c r="C52" s="57"/>
      <c r="D52" s="81"/>
      <c r="E52" s="81"/>
      <c r="F52" s="81"/>
      <c r="G52" s="81"/>
      <c r="H52" s="81"/>
      <c r="I52" s="81"/>
      <c r="J52" s="81"/>
      <c r="K52" s="81"/>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s>
  <pageMargins left="0.70866141732283472" right="0.70866141732283472" top="0.74803149606299213" bottom="0.74803149606299213" header="0.31496062992125984" footer="0.31496062992125984"/>
  <pageSetup paperSize="9" scale="74" orientation="portrait" r:id="rId1"/>
  <headerFooter scaleWithDoc="0">
    <oddHeader>&amp;LPage &amp;P&amp;R&amp;F</oddHeader>
    <oddFooter>&amp;R&amp;A</oddFoot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4CF74-2826-4353-B792-6764D637DE1A}"/>
</file>

<file path=customXml/itemProps2.xml><?xml version="1.0" encoding="utf-8"?>
<ds:datastoreItem xmlns:ds="http://schemas.openxmlformats.org/officeDocument/2006/customXml" ds:itemID="{4B85D04F-6422-4B10-8951-09450CDD8B3F}"/>
</file>

<file path=customXml/itemProps3.xml><?xml version="1.0" encoding="utf-8"?>
<ds:datastoreItem xmlns:ds="http://schemas.openxmlformats.org/officeDocument/2006/customXml" ds:itemID="{2F53E1D1-0237-49C1-BC11-67DDB986B03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78</vt:i4>
      </vt:variant>
    </vt:vector>
  </HeadingPairs>
  <TitlesOfParts>
    <vt:vector size="93" baseType="lpstr">
      <vt:lpstr>Information</vt:lpstr>
      <vt:lpstr>A_Summary</vt:lpstr>
      <vt:lpstr>B_High_cost</vt:lpstr>
      <vt:lpstr>C_NMAH_supplement</vt:lpstr>
      <vt:lpstr>D_Overseas</vt:lpstr>
      <vt:lpstr>E_Other_high_cost_targeted</vt:lpstr>
      <vt:lpstr>F_Student_access_and_success</vt:lpstr>
      <vt:lpstr>G_Parameters</vt:lpstr>
      <vt:lpstr>Config</vt:lpstr>
      <vt:lpstr>A_Config</vt:lpstr>
      <vt:lpstr>B_Config</vt:lpstr>
      <vt:lpstr>C_Config</vt:lpstr>
      <vt:lpstr>D_Config</vt:lpstr>
      <vt:lpstr>E_Config</vt:lpstr>
      <vt:lpstr>F_Config</vt:lpstr>
      <vt:lpstr>A_datacols1</vt:lpstr>
      <vt:lpstr>A_hidecols</vt:lpstr>
      <vt:lpstr>A_hiderows_group2</vt:lpstr>
      <vt:lpstr>A_rowtags1</vt:lpstr>
      <vt:lpstr>A_rowtags2</vt:lpstr>
      <vt:lpstr>A_rowtags3</vt:lpstr>
      <vt:lpstr>A_rowtags4</vt:lpstr>
      <vt:lpstr>A_rowtags5</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G_Parameters!Print_Area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OFS</dc:creator>
  <cp:lastModifiedBy>Kelly Roddy</cp:lastModifiedBy>
  <cp:lastPrinted>2023-06-28T13:34:30Z</cp:lastPrinted>
  <dcterms:created xsi:type="dcterms:W3CDTF">1998-01-04T14:28:05Z</dcterms:created>
  <dcterms:modified xsi:type="dcterms:W3CDTF">2024-04-22T14:05:52Z</dcterms:modified>
</cp:coreProperties>
</file>